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9" i="1" l="1"/>
  <c r="I17" i="1"/>
  <c r="K17" i="1" s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I9" i="1"/>
  <c r="H9" i="1"/>
  <c r="I8" i="1"/>
  <c r="K8" i="1" s="1"/>
  <c r="I7" i="1"/>
  <c r="H7" i="1"/>
  <c r="K7" i="1" s="1"/>
  <c r="I6" i="1"/>
  <c r="K6" i="1" s="1"/>
  <c r="I5" i="1"/>
  <c r="H5" i="1"/>
  <c r="I4" i="1"/>
  <c r="H4" i="1"/>
  <c r="K4" i="1" l="1"/>
  <c r="K5" i="1"/>
  <c r="K18" i="1"/>
  <c r="K9" i="1"/>
</calcChain>
</file>

<file path=xl/sharedStrings.xml><?xml version="1.0" encoding="utf-8"?>
<sst xmlns="http://schemas.openxmlformats.org/spreadsheetml/2006/main" count="108" uniqueCount="75">
  <si>
    <t>INVOICE
PRAGATI LOGISTICS,SAMANTA SAHI KHUNTIA LANE,8984191006
GST No:21AGHPB9356M1Z9</t>
  </si>
  <si>
    <t>Thanking you for your business.
PRAGATI LOGISTICS</t>
  </si>
  <si>
    <t>DATE</t>
  </si>
  <si>
    <t>FROM</t>
  </si>
  <si>
    <t>DESTINATION</t>
  </si>
  <si>
    <t>PRODUCT</t>
  </si>
  <si>
    <t>CASE</t>
  </si>
  <si>
    <t>RATE</t>
  </si>
  <si>
    <t>BHADRAK</t>
  </si>
  <si>
    <t>AGARBATTI</t>
  </si>
  <si>
    <t>CTC</t>
  </si>
  <si>
    <t>0-100</t>
  </si>
  <si>
    <t>101-250</t>
  </si>
  <si>
    <t>251 ABOVE</t>
  </si>
  <si>
    <t>BBSR</t>
  </si>
  <si>
    <t>DD.CH</t>
  </si>
  <si>
    <t>LR CH.</t>
  </si>
  <si>
    <t>SL.</t>
  </si>
  <si>
    <t>LR NO.</t>
  </si>
  <si>
    <t>INV. NO.</t>
  </si>
  <si>
    <t>DD.CH.</t>
  </si>
  <si>
    <t>AMT.</t>
  </si>
  <si>
    <t>BHUBANESWAR</t>
  </si>
  <si>
    <t>Kindly, verify &amp; confirm within 7 days, else GST will be filed by 20th JUNE, 2024. 
GST to be paid by Consignor under Reverse Charge Mechanism(RCM) as per GST.</t>
  </si>
  <si>
    <t>SORO</t>
  </si>
  <si>
    <t>05/6/2024</t>
  </si>
  <si>
    <t>PL/DO/04622</t>
  </si>
  <si>
    <t>167</t>
  </si>
  <si>
    <t>PL/DO/04623</t>
  </si>
  <si>
    <t>176</t>
  </si>
  <si>
    <t>PL/DO/04651</t>
  </si>
  <si>
    <t>163</t>
  </si>
  <si>
    <t>NIALI</t>
  </si>
  <si>
    <t>PL/MA/03260</t>
  </si>
  <si>
    <t>173</t>
  </si>
  <si>
    <t>PL/MA/03261</t>
  </si>
  <si>
    <t>172</t>
  </si>
  <si>
    <t>BANIAPAT</t>
  </si>
  <si>
    <t>10/6/2024</t>
  </si>
  <si>
    <t>PL/MA/03471</t>
  </si>
  <si>
    <t>164</t>
  </si>
  <si>
    <t>11/6/2024</t>
  </si>
  <si>
    <t>PL/DO/04987</t>
  </si>
  <si>
    <t>199</t>
  </si>
  <si>
    <t>KHURDA</t>
  </si>
  <si>
    <t>TEA</t>
  </si>
  <si>
    <t>13/6/2024</t>
  </si>
  <si>
    <t>PL/DO/05180</t>
  </si>
  <si>
    <t>213</t>
  </si>
  <si>
    <t>BALL PEN</t>
  </si>
  <si>
    <t>18/6/2024</t>
  </si>
  <si>
    <t>PL/DO/05332</t>
  </si>
  <si>
    <t>217</t>
  </si>
  <si>
    <t>DHARMASHALA</t>
  </si>
  <si>
    <t>19/6/2024</t>
  </si>
  <si>
    <t>PL/DO/05428</t>
  </si>
  <si>
    <t>221</t>
  </si>
  <si>
    <t>PURI</t>
  </si>
  <si>
    <t>26/6/2024</t>
  </si>
  <si>
    <t>PL/DO/05759</t>
  </si>
  <si>
    <t>227</t>
  </si>
  <si>
    <t>KUAKHIA</t>
  </si>
  <si>
    <t>PL/DO/05762</t>
  </si>
  <si>
    <t>229</t>
  </si>
  <si>
    <t>PARADEEP</t>
  </si>
  <si>
    <t>PL/MA/04125</t>
  </si>
  <si>
    <t>223</t>
  </si>
  <si>
    <t>BASUDEVPUR</t>
  </si>
  <si>
    <t>28/6/2024</t>
  </si>
  <si>
    <t>PL/MA/04331</t>
  </si>
  <si>
    <t>256</t>
  </si>
  <si>
    <t>BALASORE</t>
  </si>
  <si>
    <t>(RUPEES FIVE THOUSAND SEVEN HUNDRED THIRTY FIVE ONLY)</t>
  </si>
  <si>
    <t xml:space="preserve">
RK TRADING
Address: Peytonsahi  CUTTACK 753001,7008685154
GST No: 21AKHPA9708L2Z6
</t>
  </si>
  <si>
    <t xml:space="preserve">
Bill Date: 30/06/2024
Bill NO : 10696
Total Amount: 5735.00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</si>
</sst>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NumberFormat="1" applyFont="1" applyBorder="1" applyAlignment="1">
      <alignment wrapText="1"/>
    </xf>
    <xf numFmtId="2" fontId="0" fillId="0" borderId="0" xfId="0" applyNumberFormat="1" applyFont="1" applyBorder="1" applyAlignment="1">
      <alignment wrapText="1"/>
    </xf>
    <xf numFmtId="0" fontId="3" fillId="0" borderId="1" xfId="0" applyNumberFormat="1" applyFont="1" applyBorder="1"/>
    <xf numFmtId="0" fontId="0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885825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629026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MAY,%202024%20PL/RK%20TRA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BHUBANESWAR</v>
          </cell>
          <cell r="G4">
            <v>2</v>
          </cell>
          <cell r="H4">
            <v>50</v>
          </cell>
        </row>
        <row r="5">
          <cell r="F5" t="str">
            <v>betnoti</v>
          </cell>
          <cell r="G5">
            <v>3</v>
          </cell>
          <cell r="H5">
            <v>150</v>
          </cell>
        </row>
        <row r="6">
          <cell r="F6" t="str">
            <v>SORO</v>
          </cell>
          <cell r="G6">
            <v>5</v>
          </cell>
          <cell r="H6">
            <v>80</v>
          </cell>
        </row>
        <row r="7">
          <cell r="F7" t="str">
            <v>BHADRAK</v>
          </cell>
          <cell r="G7">
            <v>6</v>
          </cell>
          <cell r="H7">
            <v>80</v>
          </cell>
        </row>
        <row r="8">
          <cell r="F8" t="str">
            <v>NIRAKARPUR</v>
          </cell>
          <cell r="G8">
            <v>8</v>
          </cell>
          <cell r="H8">
            <v>60</v>
          </cell>
        </row>
        <row r="9">
          <cell r="F9" t="str">
            <v>BHADRAK</v>
          </cell>
          <cell r="G9">
            <v>4</v>
          </cell>
          <cell r="H9">
            <v>80</v>
          </cell>
        </row>
        <row r="10">
          <cell r="F10" t="str">
            <v>BHUBANESWAR</v>
          </cell>
          <cell r="G10">
            <v>1</v>
          </cell>
          <cell r="H10">
            <v>50</v>
          </cell>
        </row>
        <row r="11">
          <cell r="F11" t="str">
            <v>KORIAN</v>
          </cell>
          <cell r="G11">
            <v>5</v>
          </cell>
          <cell r="H11">
            <v>60</v>
          </cell>
        </row>
        <row r="12">
          <cell r="F12" t="str">
            <v>BHUBANESWAR</v>
          </cell>
          <cell r="G12">
            <v>1</v>
          </cell>
          <cell r="H12">
            <v>50</v>
          </cell>
        </row>
        <row r="13">
          <cell r="F13" t="str">
            <v>BHUBANESWAR</v>
          </cell>
          <cell r="G13">
            <v>2</v>
          </cell>
          <cell r="H13">
            <v>50</v>
          </cell>
        </row>
        <row r="14">
          <cell r="F14" t="str">
            <v>TANGI</v>
          </cell>
          <cell r="G14">
            <v>7</v>
          </cell>
          <cell r="H14">
            <v>60</v>
          </cell>
        </row>
        <row r="15">
          <cell r="F15" t="str">
            <v>BALIPATANA</v>
          </cell>
          <cell r="G15">
            <v>4</v>
          </cell>
          <cell r="H15">
            <v>60</v>
          </cell>
        </row>
        <row r="16">
          <cell r="F16" t="str">
            <v>JANKIA</v>
          </cell>
          <cell r="G16">
            <v>6</v>
          </cell>
          <cell r="H16">
            <v>60</v>
          </cell>
        </row>
        <row r="17">
          <cell r="F17" t="str">
            <v>CHARAMPA</v>
          </cell>
          <cell r="G17">
            <v>3</v>
          </cell>
          <cell r="H17">
            <v>80</v>
          </cell>
        </row>
        <row r="18">
          <cell r="F18" t="str">
            <v>TALCHER</v>
          </cell>
          <cell r="G18">
            <v>4</v>
          </cell>
          <cell r="H18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topLeftCell="A5" workbookViewId="0">
      <selection activeCell="P21" sqref="P21"/>
    </sheetView>
  </sheetViews>
  <sheetFormatPr defaultRowHeight="15"/>
  <cols>
    <col min="1" max="1" width="3.7109375" style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85546875" style="1" customWidth="1"/>
    <col min="8" max="8" width="6.7109375" style="2" customWidth="1"/>
    <col min="9" max="9" width="7.140625" style="2" bestFit="1" customWidth="1"/>
    <col min="10" max="10" width="6.85546875" style="2" customWidth="1"/>
    <col min="11" max="11" width="7.85546875" style="2" customWidth="1"/>
    <col min="12" max="12" width="11" style="1" bestFit="1" customWidth="1"/>
    <col min="13" max="13" width="11" style="20" customWidth="1"/>
    <col min="14" max="14" width="6.85546875" style="1" customWidth="1"/>
    <col min="15" max="15" width="7.140625" style="1" customWidth="1"/>
    <col min="16" max="16" width="9" style="1" bestFit="1" customWidth="1"/>
    <col min="17" max="16384" width="9.140625" style="1"/>
  </cols>
  <sheetData>
    <row r="1" spans="1:16" ht="90" customHeight="1">
      <c r="A1" s="26"/>
      <c r="B1" s="26"/>
      <c r="C1" s="26"/>
      <c r="D1" s="26"/>
      <c r="E1" s="26"/>
      <c r="F1" s="26"/>
      <c r="G1" s="25" t="s">
        <v>0</v>
      </c>
      <c r="H1" s="25"/>
      <c r="I1" s="25"/>
      <c r="J1" s="25"/>
      <c r="K1" s="25"/>
    </row>
    <row r="2" spans="1:16" ht="64.5" customHeight="1">
      <c r="A2" s="27" t="s">
        <v>73</v>
      </c>
      <c r="B2" s="28"/>
      <c r="C2" s="28"/>
      <c r="D2" s="28"/>
      <c r="E2" s="28"/>
      <c r="F2" s="29"/>
      <c r="G2" s="25" t="s">
        <v>74</v>
      </c>
      <c r="H2" s="25"/>
      <c r="I2" s="25"/>
      <c r="J2" s="25"/>
      <c r="K2" s="25"/>
      <c r="M2" s="21"/>
    </row>
    <row r="3" spans="1:16" s="4" customFormat="1" ht="15" customHeight="1">
      <c r="A3" s="9" t="s">
        <v>17</v>
      </c>
      <c r="B3" s="9" t="s">
        <v>2</v>
      </c>
      <c r="C3" s="9" t="s">
        <v>18</v>
      </c>
      <c r="D3" s="9" t="s">
        <v>19</v>
      </c>
      <c r="E3" s="9" t="s">
        <v>3</v>
      </c>
      <c r="F3" s="9" t="s">
        <v>4</v>
      </c>
      <c r="G3" s="9" t="s">
        <v>6</v>
      </c>
      <c r="H3" s="10" t="s">
        <v>7</v>
      </c>
      <c r="I3" s="10" t="s">
        <v>20</v>
      </c>
      <c r="J3" s="10" t="s">
        <v>16</v>
      </c>
      <c r="K3" s="10" t="s">
        <v>21</v>
      </c>
      <c r="L3" s="9" t="s">
        <v>5</v>
      </c>
      <c r="M3" s="18"/>
      <c r="N3" s="11"/>
      <c r="O3" s="11"/>
      <c r="P3" s="11"/>
    </row>
    <row r="4" spans="1:16" s="4" customFormat="1" ht="15" customHeight="1">
      <c r="A4" s="12">
        <v>1</v>
      </c>
      <c r="B4" s="13" t="s">
        <v>25</v>
      </c>
      <c r="C4" s="13" t="s">
        <v>26</v>
      </c>
      <c r="D4" s="13" t="s">
        <v>27</v>
      </c>
      <c r="E4" s="22" t="s">
        <v>10</v>
      </c>
      <c r="F4" s="13" t="s">
        <v>22</v>
      </c>
      <c r="G4" s="13">
        <v>3</v>
      </c>
      <c r="H4" s="14">
        <f>VLOOKUP(F4,[1]Invoice!$F$4:$H$18,3,FALSE)</f>
        <v>50</v>
      </c>
      <c r="I4" s="14">
        <f t="shared" ref="I4:I17" si="0">G4*15</f>
        <v>45</v>
      </c>
      <c r="J4" s="14">
        <v>30</v>
      </c>
      <c r="K4" s="14">
        <f t="shared" ref="K4:K17" si="1">G4*H4+I4+J4</f>
        <v>225</v>
      </c>
      <c r="L4" s="13" t="s">
        <v>9</v>
      </c>
      <c r="M4"/>
      <c r="N4"/>
      <c r="O4"/>
      <c r="P4"/>
    </row>
    <row r="5" spans="1:16" s="4" customFormat="1" ht="15" customHeight="1">
      <c r="A5" s="12">
        <v>2</v>
      </c>
      <c r="B5" s="13" t="s">
        <v>25</v>
      </c>
      <c r="C5" s="13" t="s">
        <v>28</v>
      </c>
      <c r="D5" s="13" t="s">
        <v>29</v>
      </c>
      <c r="E5" s="22" t="s">
        <v>10</v>
      </c>
      <c r="F5" s="13" t="s">
        <v>22</v>
      </c>
      <c r="G5" s="13">
        <v>4</v>
      </c>
      <c r="H5" s="14">
        <f>VLOOKUP(F5,[1]Invoice!$F$4:$H$18,3,FALSE)</f>
        <v>50</v>
      </c>
      <c r="I5" s="14">
        <f t="shared" si="0"/>
        <v>60</v>
      </c>
      <c r="J5" s="14">
        <v>30</v>
      </c>
      <c r="K5" s="14">
        <f t="shared" si="1"/>
        <v>290</v>
      </c>
      <c r="L5" s="13" t="s">
        <v>9</v>
      </c>
      <c r="M5"/>
      <c r="N5"/>
      <c r="O5"/>
      <c r="P5"/>
    </row>
    <row r="6" spans="1:16" s="4" customFormat="1" ht="15" customHeight="1">
      <c r="A6" s="12">
        <v>3</v>
      </c>
      <c r="B6" s="13" t="s">
        <v>25</v>
      </c>
      <c r="C6" s="13" t="s">
        <v>30</v>
      </c>
      <c r="D6" s="13" t="s">
        <v>31</v>
      </c>
      <c r="E6" s="22" t="s">
        <v>10</v>
      </c>
      <c r="F6" s="13" t="s">
        <v>32</v>
      </c>
      <c r="G6" s="13">
        <v>5</v>
      </c>
      <c r="H6" s="14">
        <v>60</v>
      </c>
      <c r="I6" s="14">
        <f t="shared" si="0"/>
        <v>75</v>
      </c>
      <c r="J6" s="14">
        <v>30</v>
      </c>
      <c r="K6" s="14">
        <f t="shared" si="1"/>
        <v>405</v>
      </c>
      <c r="L6" s="13" t="s">
        <v>9</v>
      </c>
      <c r="M6"/>
      <c r="N6" s="5" t="s">
        <v>11</v>
      </c>
      <c r="O6" s="5" t="s">
        <v>12</v>
      </c>
      <c r="P6" s="5" t="s">
        <v>13</v>
      </c>
    </row>
    <row r="7" spans="1:16" s="4" customFormat="1" ht="15" customHeight="1">
      <c r="A7" s="12">
        <v>4</v>
      </c>
      <c r="B7" s="13" t="s">
        <v>25</v>
      </c>
      <c r="C7" s="13" t="s">
        <v>33</v>
      </c>
      <c r="D7" s="13" t="s">
        <v>34</v>
      </c>
      <c r="E7" s="22" t="s">
        <v>10</v>
      </c>
      <c r="F7" s="13" t="s">
        <v>24</v>
      </c>
      <c r="G7" s="13">
        <v>6</v>
      </c>
      <c r="H7" s="14">
        <f>VLOOKUP(F7,[1]Invoice!$F$4:$H$18,3,FALSE)</f>
        <v>80</v>
      </c>
      <c r="I7" s="14">
        <f t="shared" si="0"/>
        <v>90</v>
      </c>
      <c r="J7" s="14">
        <v>30</v>
      </c>
      <c r="K7" s="14">
        <f t="shared" si="1"/>
        <v>600</v>
      </c>
      <c r="L7" s="13" t="s">
        <v>9</v>
      </c>
      <c r="M7"/>
      <c r="N7" s="6">
        <v>60</v>
      </c>
      <c r="O7" s="6">
        <v>80</v>
      </c>
      <c r="P7" s="6">
        <v>150</v>
      </c>
    </row>
    <row r="8" spans="1:16" s="4" customFormat="1" ht="15" customHeight="1">
      <c r="A8" s="12">
        <v>5</v>
      </c>
      <c r="B8" s="13" t="s">
        <v>25</v>
      </c>
      <c r="C8" s="13" t="s">
        <v>35</v>
      </c>
      <c r="D8" s="13" t="s">
        <v>36</v>
      </c>
      <c r="E8" s="22" t="s">
        <v>10</v>
      </c>
      <c r="F8" s="13" t="s">
        <v>37</v>
      </c>
      <c r="G8" s="13">
        <v>5</v>
      </c>
      <c r="H8" s="14">
        <v>80</v>
      </c>
      <c r="I8" s="14">
        <f t="shared" si="0"/>
        <v>75</v>
      </c>
      <c r="J8" s="14">
        <v>30</v>
      </c>
      <c r="K8" s="14">
        <f t="shared" si="1"/>
        <v>505</v>
      </c>
      <c r="L8" s="13" t="s">
        <v>9</v>
      </c>
      <c r="M8"/>
      <c r="N8" s="7"/>
      <c r="O8" s="7"/>
      <c r="P8" s="7"/>
    </row>
    <row r="9" spans="1:16" s="4" customFormat="1" ht="15" customHeight="1">
      <c r="A9" s="12">
        <v>6</v>
      </c>
      <c r="B9" s="13" t="s">
        <v>38</v>
      </c>
      <c r="C9" s="13" t="s">
        <v>39</v>
      </c>
      <c r="D9" s="13" t="s">
        <v>40</v>
      </c>
      <c r="E9" s="22" t="s">
        <v>10</v>
      </c>
      <c r="F9" s="13" t="s">
        <v>8</v>
      </c>
      <c r="G9" s="13">
        <v>3</v>
      </c>
      <c r="H9" s="14">
        <f>VLOOKUP(F9,[1]Invoice!$F$4:$H$18,3,FALSE)</f>
        <v>80</v>
      </c>
      <c r="I9" s="14">
        <f t="shared" si="0"/>
        <v>45</v>
      </c>
      <c r="J9" s="14">
        <v>30</v>
      </c>
      <c r="K9" s="14">
        <f t="shared" si="1"/>
        <v>315</v>
      </c>
      <c r="L9" s="13" t="s">
        <v>9</v>
      </c>
      <c r="M9"/>
      <c r="N9" s="8" t="s">
        <v>14</v>
      </c>
      <c r="O9" s="6">
        <v>50</v>
      </c>
      <c r="P9" s="7"/>
    </row>
    <row r="10" spans="1:16" s="4" customFormat="1" ht="15" customHeight="1">
      <c r="A10" s="12">
        <v>7</v>
      </c>
      <c r="B10" s="13" t="s">
        <v>41</v>
      </c>
      <c r="C10" s="13" t="s">
        <v>42</v>
      </c>
      <c r="D10" s="13" t="s">
        <v>43</v>
      </c>
      <c r="E10" s="22" t="s">
        <v>10</v>
      </c>
      <c r="F10" s="22" t="s">
        <v>44</v>
      </c>
      <c r="G10" s="13">
        <v>5</v>
      </c>
      <c r="H10" s="14">
        <v>60</v>
      </c>
      <c r="I10" s="14">
        <f t="shared" si="0"/>
        <v>75</v>
      </c>
      <c r="J10" s="14">
        <v>30</v>
      </c>
      <c r="K10" s="14">
        <f t="shared" si="1"/>
        <v>405</v>
      </c>
      <c r="L10" s="13" t="s">
        <v>45</v>
      </c>
      <c r="M10"/>
      <c r="N10" s="8" t="s">
        <v>15</v>
      </c>
      <c r="O10" s="6">
        <v>15</v>
      </c>
      <c r="P10" s="7"/>
    </row>
    <row r="11" spans="1:16" s="4" customFormat="1" ht="15" customHeight="1">
      <c r="A11" s="12">
        <v>8</v>
      </c>
      <c r="B11" s="13" t="s">
        <v>46</v>
      </c>
      <c r="C11" s="13" t="s">
        <v>47</v>
      </c>
      <c r="D11" s="13" t="s">
        <v>48</v>
      </c>
      <c r="E11" s="22" t="s">
        <v>10</v>
      </c>
      <c r="F11" s="22" t="s">
        <v>44</v>
      </c>
      <c r="G11" s="13">
        <v>1</v>
      </c>
      <c r="H11" s="14">
        <v>60</v>
      </c>
      <c r="I11" s="14">
        <f t="shared" si="0"/>
        <v>15</v>
      </c>
      <c r="J11" s="14">
        <v>30</v>
      </c>
      <c r="K11" s="14">
        <f t="shared" si="1"/>
        <v>105</v>
      </c>
      <c r="L11" s="13" t="s">
        <v>49</v>
      </c>
      <c r="M11"/>
      <c r="N11" s="8" t="s">
        <v>16</v>
      </c>
      <c r="O11" s="6">
        <v>30</v>
      </c>
      <c r="P11" s="7"/>
    </row>
    <row r="12" spans="1:16" s="4" customFormat="1" ht="15" customHeight="1">
      <c r="A12" s="12">
        <v>9</v>
      </c>
      <c r="B12" s="13" t="s">
        <v>50</v>
      </c>
      <c r="C12" s="13" t="s">
        <v>51</v>
      </c>
      <c r="D12" s="13" t="s">
        <v>52</v>
      </c>
      <c r="E12" s="22" t="s">
        <v>10</v>
      </c>
      <c r="F12" s="13" t="s">
        <v>53</v>
      </c>
      <c r="G12" s="13">
        <v>3</v>
      </c>
      <c r="H12" s="14">
        <v>60</v>
      </c>
      <c r="I12" s="14">
        <f t="shared" si="0"/>
        <v>45</v>
      </c>
      <c r="J12" s="14">
        <v>30</v>
      </c>
      <c r="K12" s="14">
        <f t="shared" si="1"/>
        <v>255</v>
      </c>
      <c r="L12" s="13" t="s">
        <v>9</v>
      </c>
      <c r="M12"/>
      <c r="N12"/>
      <c r="O12"/>
      <c r="P12"/>
    </row>
    <row r="13" spans="1:16" s="4" customFormat="1" ht="15" customHeight="1">
      <c r="A13" s="12">
        <v>10</v>
      </c>
      <c r="B13" s="13" t="s">
        <v>54</v>
      </c>
      <c r="C13" s="13" t="s">
        <v>55</v>
      </c>
      <c r="D13" s="13" t="s">
        <v>56</v>
      </c>
      <c r="E13" s="22" t="s">
        <v>10</v>
      </c>
      <c r="F13" s="13" t="s">
        <v>57</v>
      </c>
      <c r="G13" s="13">
        <v>3</v>
      </c>
      <c r="H13" s="14">
        <v>60</v>
      </c>
      <c r="I13" s="14">
        <f t="shared" si="0"/>
        <v>45</v>
      </c>
      <c r="J13" s="14">
        <v>30</v>
      </c>
      <c r="K13" s="14">
        <f t="shared" si="1"/>
        <v>255</v>
      </c>
      <c r="L13" s="13" t="s">
        <v>9</v>
      </c>
      <c r="M13"/>
      <c r="N13"/>
      <c r="O13"/>
      <c r="P13"/>
    </row>
    <row r="14" spans="1:16" s="4" customFormat="1" ht="15" customHeight="1">
      <c r="A14" s="12">
        <v>11</v>
      </c>
      <c r="B14" s="13" t="s">
        <v>58</v>
      </c>
      <c r="C14" s="13" t="s">
        <v>59</v>
      </c>
      <c r="D14" s="13" t="s">
        <v>60</v>
      </c>
      <c r="E14" s="22" t="s">
        <v>10</v>
      </c>
      <c r="F14" s="13" t="s">
        <v>61</v>
      </c>
      <c r="G14" s="13">
        <v>4</v>
      </c>
      <c r="H14" s="14">
        <v>60</v>
      </c>
      <c r="I14" s="14">
        <f t="shared" si="0"/>
        <v>60</v>
      </c>
      <c r="J14" s="14">
        <v>30</v>
      </c>
      <c r="K14" s="14">
        <f t="shared" si="1"/>
        <v>330</v>
      </c>
      <c r="L14" s="13" t="s">
        <v>9</v>
      </c>
      <c r="M14"/>
      <c r="N14"/>
      <c r="O14"/>
      <c r="P14"/>
    </row>
    <row r="15" spans="1:16" s="4" customFormat="1" ht="15" customHeight="1">
      <c r="A15" s="12">
        <v>12</v>
      </c>
      <c r="B15" s="13" t="s">
        <v>58</v>
      </c>
      <c r="C15" s="13" t="s">
        <v>62</v>
      </c>
      <c r="D15" s="13" t="s">
        <v>63</v>
      </c>
      <c r="E15" s="22" t="s">
        <v>10</v>
      </c>
      <c r="F15" s="13" t="s">
        <v>64</v>
      </c>
      <c r="G15" s="13">
        <v>2</v>
      </c>
      <c r="H15" s="14">
        <v>60</v>
      </c>
      <c r="I15" s="14">
        <f t="shared" si="0"/>
        <v>30</v>
      </c>
      <c r="J15" s="14">
        <v>30</v>
      </c>
      <c r="K15" s="14">
        <f t="shared" si="1"/>
        <v>180</v>
      </c>
      <c r="L15" s="13" t="s">
        <v>9</v>
      </c>
      <c r="M15"/>
      <c r="N15"/>
      <c r="O15"/>
      <c r="P15"/>
    </row>
    <row r="16" spans="1:16" s="4" customFormat="1" ht="15" customHeight="1">
      <c r="A16" s="12">
        <v>13</v>
      </c>
      <c r="B16" s="13" t="s">
        <v>58</v>
      </c>
      <c r="C16" s="13" t="s">
        <v>65</v>
      </c>
      <c r="D16" s="13" t="s">
        <v>66</v>
      </c>
      <c r="E16" s="22" t="s">
        <v>10</v>
      </c>
      <c r="F16" s="13" t="s">
        <v>67</v>
      </c>
      <c r="G16" s="13">
        <v>5</v>
      </c>
      <c r="H16" s="14">
        <v>80</v>
      </c>
      <c r="I16" s="14">
        <f t="shared" si="0"/>
        <v>75</v>
      </c>
      <c r="J16" s="14">
        <v>30</v>
      </c>
      <c r="K16" s="14">
        <f t="shared" si="1"/>
        <v>505</v>
      </c>
      <c r="L16" s="13" t="s">
        <v>9</v>
      </c>
      <c r="M16"/>
      <c r="N16"/>
      <c r="O16"/>
      <c r="P16"/>
    </row>
    <row r="17" spans="1:16" s="4" customFormat="1" ht="15" customHeight="1">
      <c r="A17" s="12">
        <v>14</v>
      </c>
      <c r="B17" s="13" t="s">
        <v>68</v>
      </c>
      <c r="C17" s="13" t="s">
        <v>69</v>
      </c>
      <c r="D17" s="13" t="s">
        <v>70</v>
      </c>
      <c r="E17" s="22" t="s">
        <v>10</v>
      </c>
      <c r="F17" s="13" t="s">
        <v>71</v>
      </c>
      <c r="G17" s="13">
        <v>14</v>
      </c>
      <c r="H17" s="14">
        <v>80</v>
      </c>
      <c r="I17" s="14">
        <f t="shared" si="0"/>
        <v>210</v>
      </c>
      <c r="J17" s="14">
        <v>30</v>
      </c>
      <c r="K17" s="14">
        <f t="shared" si="1"/>
        <v>1360</v>
      </c>
      <c r="L17" s="13" t="s">
        <v>9</v>
      </c>
      <c r="M17"/>
      <c r="N17"/>
      <c r="O17"/>
      <c r="P17"/>
    </row>
    <row r="18" spans="1:16" s="4" customFormat="1" ht="15" customHeight="1">
      <c r="A18" s="30" t="s">
        <v>72</v>
      </c>
      <c r="B18" s="31"/>
      <c r="C18" s="31"/>
      <c r="D18" s="31"/>
      <c r="E18" s="31"/>
      <c r="F18" s="31"/>
      <c r="G18" s="31"/>
      <c r="H18" s="31"/>
      <c r="I18" s="31"/>
      <c r="J18" s="32"/>
      <c r="K18" s="15">
        <f>SUM(K4:K17)</f>
        <v>5735</v>
      </c>
      <c r="L18" s="23"/>
      <c r="M18" s="23"/>
      <c r="N18" s="23"/>
      <c r="O18" s="23"/>
      <c r="P18" s="23"/>
    </row>
    <row r="19" spans="1:16" s="4" customFormat="1" ht="15" customHeight="1">
      <c r="A19" s="16"/>
      <c r="B19"/>
      <c r="C19"/>
      <c r="D19"/>
      <c r="E19"/>
      <c r="F19"/>
      <c r="G19" s="9">
        <f>SUM(G4:G17)</f>
        <v>63</v>
      </c>
      <c r="H19" s="17"/>
      <c r="I19" s="17"/>
      <c r="J19" s="17"/>
      <c r="K19" s="17"/>
      <c r="L19"/>
      <c r="M19"/>
      <c r="N19"/>
      <c r="O19"/>
      <c r="P19"/>
    </row>
    <row r="20" spans="1:16" s="3" customFormat="1" ht="30" customHeight="1">
      <c r="A20" s="24" t="s">
        <v>23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19"/>
    </row>
    <row r="21" spans="1:16" s="3" customFormat="1" ht="30" customHeight="1">
      <c r="A21" s="24" t="s">
        <v>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19"/>
    </row>
  </sheetData>
  <sortState ref="B4:L23">
    <sortCondition ref="H4:H23"/>
    <sortCondition ref="C4:C23"/>
  </sortState>
  <mergeCells count="7">
    <mergeCell ref="A20:L20"/>
    <mergeCell ref="A21:L21"/>
    <mergeCell ref="G1:K1"/>
    <mergeCell ref="G2:K2"/>
    <mergeCell ref="A1:F1"/>
    <mergeCell ref="A2:F2"/>
    <mergeCell ref="A18:J18"/>
  </mergeCells>
  <pageMargins left="0.33" right="0.11811023622047245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2024-07-14T07:44:19Z</cp:lastPrinted>
  <dcterms:created xsi:type="dcterms:W3CDTF">2024-03-09T08:24:46Z</dcterms:created>
  <dcterms:modified xsi:type="dcterms:W3CDTF">2024-07-14T07:51:16Z</dcterms:modified>
</cp:coreProperties>
</file>