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M7"/>
  <c r="M14" s="1"/>
  <c r="M8"/>
  <c r="M9"/>
  <c r="M10"/>
  <c r="M11"/>
  <c r="M12"/>
  <c r="M13"/>
  <c r="M4"/>
  <c r="J5"/>
  <c r="J6"/>
  <c r="J7"/>
  <c r="J8"/>
  <c r="J9"/>
  <c r="J10"/>
  <c r="J11"/>
  <c r="J12"/>
  <c r="J13"/>
  <c r="J4"/>
  <c r="I5"/>
  <c r="I7"/>
  <c r="I8"/>
  <c r="I9"/>
  <c r="I10"/>
  <c r="I11"/>
</calcChain>
</file>

<file path=xl/sharedStrings.xml><?xml version="1.0" encoding="utf-8"?>
<sst xmlns="http://schemas.openxmlformats.org/spreadsheetml/2006/main" count="69" uniqueCount="51">
  <si>
    <t>02/6/2025</t>
  </si>
  <si>
    <t>18833</t>
  </si>
  <si>
    <t>18819</t>
  </si>
  <si>
    <t>16/6/2025</t>
  </si>
  <si>
    <t>18894</t>
  </si>
  <si>
    <t>21/6/2025</t>
  </si>
  <si>
    <t>18925</t>
  </si>
  <si>
    <t>23/6/2025</t>
  </si>
  <si>
    <t>18940</t>
  </si>
  <si>
    <t>26/6/2025</t>
  </si>
  <si>
    <t>18972</t>
  </si>
  <si>
    <t>28/6/2025</t>
  </si>
  <si>
    <t>987</t>
  </si>
  <si>
    <t>992</t>
  </si>
  <si>
    <t>29/6/2025</t>
  </si>
  <si>
    <t>8985</t>
  </si>
  <si>
    <t>9004</t>
  </si>
  <si>
    <t>SL</t>
  </si>
  <si>
    <t>DATE</t>
  </si>
  <si>
    <t>LR NO</t>
  </si>
  <si>
    <t>INV NO</t>
  </si>
  <si>
    <t>FROM</t>
  </si>
  <si>
    <t>TO</t>
  </si>
  <si>
    <t>WEIGHT</t>
  </si>
  <si>
    <t>CASE</t>
  </si>
  <si>
    <t>CH/01050</t>
  </si>
  <si>
    <t>CH/01064</t>
  </si>
  <si>
    <t>CH/01286</t>
  </si>
  <si>
    <t>CH/01393</t>
  </si>
  <si>
    <t>CH/01403</t>
  </si>
  <si>
    <t>CH/01455</t>
  </si>
  <si>
    <t>CH/01490</t>
  </si>
  <si>
    <t>CH/01491</t>
  </si>
  <si>
    <t>CH/01495</t>
  </si>
  <si>
    <t>CH/01507</t>
  </si>
  <si>
    <t>BARIPADA</t>
  </si>
  <si>
    <t>JHARSUGUDA</t>
  </si>
  <si>
    <t>BALIMELA</t>
  </si>
  <si>
    <t>KORAPUT</t>
  </si>
  <si>
    <t>CTC</t>
  </si>
  <si>
    <t>INVOICE
ATC LOGISTICS,,8984191006
GST No:21CHVPB1842D2ZQ</t>
  </si>
  <si>
    <t xml:space="preserve">KOKUYO CAMLIN LTD
Address: Sector - 11, CDA, 3-C/1358,CUTTACK,9337010717
GST No:21AAACC1647E1ZD
</t>
  </si>
  <si>
    <t>RATE</t>
  </si>
  <si>
    <t>HAM</t>
  </si>
  <si>
    <t>DD.CH.</t>
  </si>
  <si>
    <t>LR.CH.</t>
  </si>
  <si>
    <t>AMOUNT</t>
  </si>
  <si>
    <t>Thanking you for your business.
ATC LOGISTICS</t>
  </si>
  <si>
    <t>Kindly, verify &amp; confirm within 7 days, else GST will be filed by 20th JULY, 2025. 
GST to be paid by Consignor under Reverse Charge Mechanism(RCM) as per GST.</t>
  </si>
  <si>
    <t>(RUPEES THREE THOUSAND TWO ONLY)</t>
  </si>
  <si>
    <t>Bill Date: 30/06/2025
Bill NO : 1112
Total Amount : 3002.00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</si>
</sst>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8" customFormat="1" ht="90" customHeight="1">
      <c r="A1" s="4"/>
      <c r="B1" s="5"/>
      <c r="C1" s="5"/>
      <c r="D1" s="5"/>
      <c r="E1" s="5"/>
      <c r="F1" s="5"/>
      <c r="G1" s="5"/>
      <c r="H1" s="6"/>
      <c r="I1" s="7" t="s">
        <v>40</v>
      </c>
      <c r="J1" s="7"/>
      <c r="K1" s="7"/>
      <c r="L1" s="7"/>
      <c r="M1" s="7"/>
    </row>
    <row r="2" spans="1:13" s="8" customFormat="1" ht="63" customHeight="1">
      <c r="A2" s="4" t="s">
        <v>41</v>
      </c>
      <c r="B2" s="5"/>
      <c r="C2" s="5"/>
      <c r="D2" s="5"/>
      <c r="E2" s="5"/>
      <c r="F2" s="5"/>
      <c r="G2" s="5"/>
      <c r="H2" s="6"/>
      <c r="I2" s="7" t="s">
        <v>50</v>
      </c>
      <c r="J2" s="7"/>
      <c r="K2" s="7"/>
      <c r="L2" s="7"/>
      <c r="M2" s="7"/>
    </row>
    <row r="3" spans="1:13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24</v>
      </c>
      <c r="H3" s="3" t="s">
        <v>23</v>
      </c>
      <c r="I3" s="9" t="s">
        <v>42</v>
      </c>
      <c r="J3" s="9" t="s">
        <v>43</v>
      </c>
      <c r="K3" s="9" t="s">
        <v>44</v>
      </c>
      <c r="L3" s="9" t="s">
        <v>45</v>
      </c>
      <c r="M3" s="10" t="s">
        <v>46</v>
      </c>
    </row>
    <row r="4" spans="1:13">
      <c r="A4" s="2">
        <v>1</v>
      </c>
      <c r="B4" s="2" t="s">
        <v>0</v>
      </c>
      <c r="C4" s="2" t="s">
        <v>25</v>
      </c>
      <c r="D4" s="2" t="s">
        <v>1</v>
      </c>
      <c r="E4" s="2" t="s">
        <v>39</v>
      </c>
      <c r="F4" s="2" t="s">
        <v>35</v>
      </c>
      <c r="G4" s="2">
        <v>6</v>
      </c>
      <c r="H4" s="2">
        <v>0</v>
      </c>
      <c r="I4" s="19">
        <v>24</v>
      </c>
      <c r="J4" s="19">
        <f>G4*1</f>
        <v>6</v>
      </c>
      <c r="K4" s="19">
        <v>0</v>
      </c>
      <c r="L4" s="19">
        <v>25</v>
      </c>
      <c r="M4" s="19">
        <f>G4*I4+J4+K4+L4</f>
        <v>175</v>
      </c>
    </row>
    <row r="5" spans="1:13">
      <c r="A5" s="2">
        <v>2</v>
      </c>
      <c r="B5" s="2" t="s">
        <v>0</v>
      </c>
      <c r="C5" s="2" t="s">
        <v>26</v>
      </c>
      <c r="D5" s="2" t="s">
        <v>2</v>
      </c>
      <c r="E5" s="2" t="s">
        <v>39</v>
      </c>
      <c r="F5" s="2" t="s">
        <v>36</v>
      </c>
      <c r="G5" s="2">
        <v>18</v>
      </c>
      <c r="H5" s="2">
        <v>277</v>
      </c>
      <c r="I5" s="19">
        <f>VLOOKUP(F5,'[1]KOKUYO CAMLIN LTD'!$C$7:$E$24,3,FALSE)</f>
        <v>2.04</v>
      </c>
      <c r="J5" s="19">
        <f t="shared" ref="J5:J13" si="0">G5*1</f>
        <v>18</v>
      </c>
      <c r="K5" s="19">
        <v>0</v>
      </c>
      <c r="L5" s="19">
        <v>25</v>
      </c>
      <c r="M5" s="19">
        <f t="shared" ref="M5:M13" si="1">G5*I5+J5+K5+L5</f>
        <v>79.72</v>
      </c>
    </row>
    <row r="6" spans="1:13">
      <c r="A6" s="2">
        <v>3</v>
      </c>
      <c r="B6" s="2" t="s">
        <v>3</v>
      </c>
      <c r="C6" s="2" t="s">
        <v>27</v>
      </c>
      <c r="D6" s="2" t="s">
        <v>4</v>
      </c>
      <c r="E6" s="2" t="s">
        <v>39</v>
      </c>
      <c r="F6" s="2" t="s">
        <v>35</v>
      </c>
      <c r="G6" s="2">
        <v>23</v>
      </c>
      <c r="H6" s="2">
        <v>0</v>
      </c>
      <c r="I6" s="19">
        <v>24</v>
      </c>
      <c r="J6" s="19">
        <f t="shared" si="0"/>
        <v>23</v>
      </c>
      <c r="K6" s="19">
        <v>0</v>
      </c>
      <c r="L6" s="19">
        <v>25</v>
      </c>
      <c r="M6" s="19">
        <f t="shared" si="1"/>
        <v>600</v>
      </c>
    </row>
    <row r="7" spans="1:13">
      <c r="A7" s="2">
        <v>4</v>
      </c>
      <c r="B7" s="2" t="s">
        <v>5</v>
      </c>
      <c r="C7" s="2" t="s">
        <v>28</v>
      </c>
      <c r="D7" s="2" t="s">
        <v>6</v>
      </c>
      <c r="E7" s="2" t="s">
        <v>39</v>
      </c>
      <c r="F7" s="2" t="s">
        <v>37</v>
      </c>
      <c r="G7" s="2">
        <v>7</v>
      </c>
      <c r="H7" s="2">
        <v>132</v>
      </c>
      <c r="I7" s="19">
        <f>VLOOKUP(F7,'[1]KOKUYO CAMLIN LTD'!$C$7:$E$24,3,FALSE)</f>
        <v>4.5</v>
      </c>
      <c r="J7" s="19">
        <f t="shared" si="0"/>
        <v>7</v>
      </c>
      <c r="K7" s="19">
        <v>35</v>
      </c>
      <c r="L7" s="19">
        <v>25</v>
      </c>
      <c r="M7" s="19">
        <f t="shared" si="1"/>
        <v>98.5</v>
      </c>
    </row>
    <row r="8" spans="1:13">
      <c r="A8" s="2">
        <v>5</v>
      </c>
      <c r="B8" s="2" t="s">
        <v>7</v>
      </c>
      <c r="C8" s="2" t="s">
        <v>29</v>
      </c>
      <c r="D8" s="2" t="s">
        <v>8</v>
      </c>
      <c r="E8" s="2" t="s">
        <v>39</v>
      </c>
      <c r="F8" s="2" t="s">
        <v>36</v>
      </c>
      <c r="G8" s="2">
        <v>16</v>
      </c>
      <c r="H8" s="2">
        <v>270</v>
      </c>
      <c r="I8" s="19">
        <f>VLOOKUP(F8,'[1]KOKUYO CAMLIN LTD'!$C$7:$E$24,3,FALSE)</f>
        <v>2.04</v>
      </c>
      <c r="J8" s="19">
        <f t="shared" si="0"/>
        <v>16</v>
      </c>
      <c r="K8" s="19">
        <v>0</v>
      </c>
      <c r="L8" s="19">
        <v>25</v>
      </c>
      <c r="M8" s="19">
        <f t="shared" si="1"/>
        <v>73.64</v>
      </c>
    </row>
    <row r="9" spans="1:13">
      <c r="A9" s="2">
        <v>6</v>
      </c>
      <c r="B9" s="2" t="s">
        <v>9</v>
      </c>
      <c r="C9" s="2" t="s">
        <v>30</v>
      </c>
      <c r="D9" s="2" t="s">
        <v>10</v>
      </c>
      <c r="E9" s="2" t="s">
        <v>39</v>
      </c>
      <c r="F9" s="2" t="s">
        <v>36</v>
      </c>
      <c r="G9" s="2">
        <v>5</v>
      </c>
      <c r="H9" s="2">
        <v>98</v>
      </c>
      <c r="I9" s="19">
        <f>VLOOKUP(F9,'[1]KOKUYO CAMLIN LTD'!$C$7:$E$24,3,FALSE)</f>
        <v>2.04</v>
      </c>
      <c r="J9" s="19">
        <f t="shared" si="0"/>
        <v>5</v>
      </c>
      <c r="K9" s="19">
        <v>0</v>
      </c>
      <c r="L9" s="19">
        <v>25</v>
      </c>
      <c r="M9" s="19">
        <f t="shared" si="1"/>
        <v>40.200000000000003</v>
      </c>
    </row>
    <row r="10" spans="1:13">
      <c r="A10" s="2">
        <v>7</v>
      </c>
      <c r="B10" s="2" t="s">
        <v>11</v>
      </c>
      <c r="C10" s="2" t="s">
        <v>31</v>
      </c>
      <c r="D10" s="2" t="s">
        <v>12</v>
      </c>
      <c r="E10" s="2" t="s">
        <v>39</v>
      </c>
      <c r="F10" s="2" t="s">
        <v>38</v>
      </c>
      <c r="G10" s="2">
        <v>25</v>
      </c>
      <c r="H10" s="2">
        <v>0</v>
      </c>
      <c r="I10" s="19">
        <f>VLOOKUP(F10,'[1]KOKUYO CAMLIN LTD'!$C$7:$E$24,3,FALSE)</f>
        <v>3.4</v>
      </c>
      <c r="J10" s="19">
        <f t="shared" si="0"/>
        <v>25</v>
      </c>
      <c r="K10" s="19">
        <v>0</v>
      </c>
      <c r="L10" s="19">
        <v>25</v>
      </c>
      <c r="M10" s="19">
        <f t="shared" si="1"/>
        <v>135</v>
      </c>
    </row>
    <row r="11" spans="1:13">
      <c r="A11" s="2">
        <v>8</v>
      </c>
      <c r="B11" s="2" t="s">
        <v>11</v>
      </c>
      <c r="C11" s="2" t="s">
        <v>32</v>
      </c>
      <c r="D11" s="2" t="s">
        <v>13</v>
      </c>
      <c r="E11" s="2" t="s">
        <v>39</v>
      </c>
      <c r="F11" s="2" t="s">
        <v>38</v>
      </c>
      <c r="G11" s="2">
        <v>17</v>
      </c>
      <c r="H11" s="2">
        <v>0</v>
      </c>
      <c r="I11" s="19">
        <f>VLOOKUP(F11,'[1]KOKUYO CAMLIN LTD'!$C$7:$E$24,3,FALSE)</f>
        <v>3.4</v>
      </c>
      <c r="J11" s="19">
        <f t="shared" si="0"/>
        <v>17</v>
      </c>
      <c r="K11" s="19">
        <v>0</v>
      </c>
      <c r="L11" s="19">
        <v>25</v>
      </c>
      <c r="M11" s="19">
        <f t="shared" si="1"/>
        <v>99.8</v>
      </c>
    </row>
    <row r="12" spans="1:13">
      <c r="A12" s="2">
        <v>9</v>
      </c>
      <c r="B12" s="2" t="s">
        <v>14</v>
      </c>
      <c r="C12" s="2" t="s">
        <v>33</v>
      </c>
      <c r="D12" s="2" t="s">
        <v>15</v>
      </c>
      <c r="E12" s="2" t="s">
        <v>39</v>
      </c>
      <c r="F12" s="2" t="s">
        <v>35</v>
      </c>
      <c r="G12" s="2">
        <v>55</v>
      </c>
      <c r="H12" s="2">
        <v>0</v>
      </c>
      <c r="I12" s="19">
        <v>24</v>
      </c>
      <c r="J12" s="19">
        <f t="shared" si="0"/>
        <v>55</v>
      </c>
      <c r="K12" s="19">
        <v>0</v>
      </c>
      <c r="L12" s="19">
        <v>25</v>
      </c>
      <c r="M12" s="19">
        <f t="shared" si="1"/>
        <v>1400</v>
      </c>
    </row>
    <row r="13" spans="1:13">
      <c r="A13" s="2">
        <v>10</v>
      </c>
      <c r="B13" s="2" t="s">
        <v>14</v>
      </c>
      <c r="C13" s="2" t="s">
        <v>34</v>
      </c>
      <c r="D13" s="2" t="s">
        <v>16</v>
      </c>
      <c r="E13" s="2" t="s">
        <v>39</v>
      </c>
      <c r="F13" s="2" t="s">
        <v>35</v>
      </c>
      <c r="G13" s="2">
        <v>11</v>
      </c>
      <c r="H13" s="2">
        <v>0</v>
      </c>
      <c r="I13" s="19">
        <v>24</v>
      </c>
      <c r="J13" s="19">
        <f t="shared" si="0"/>
        <v>11</v>
      </c>
      <c r="K13" s="19">
        <v>0</v>
      </c>
      <c r="L13" s="19">
        <v>25</v>
      </c>
      <c r="M13" s="19">
        <f t="shared" si="1"/>
        <v>300</v>
      </c>
    </row>
    <row r="14" spans="1:13" s="16" customFormat="1">
      <c r="A14" s="11" t="s">
        <v>49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15">
        <f>ROUND(SUM(M4:M13),0)</f>
        <v>3002</v>
      </c>
    </row>
    <row r="15" spans="1:13" s="16" customFormat="1" ht="30" customHeight="1">
      <c r="A15" s="17" t="s">
        <v>48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</row>
    <row r="16" spans="1:13" s="16" customFormat="1" ht="30" customHeight="1">
      <c r="A16" s="17" t="s">
        <v>47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</row>
  </sheetData>
  <sortState ref="B2:H11">
    <sortCondition ref="B1"/>
  </sortState>
  <mergeCells count="7">
    <mergeCell ref="A16:M16"/>
    <mergeCell ref="A1:H1"/>
    <mergeCell ref="I1:M1"/>
    <mergeCell ref="A2:H2"/>
    <mergeCell ref="I2:M2"/>
    <mergeCell ref="A14:L14"/>
    <mergeCell ref="A15:M15"/>
  </mergeCells>
  <conditionalFormatting sqref="C1:C2">
    <cfRule type="duplicateValues" dxfId="2" priority="2"/>
  </conditionalFormatting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2025-07-07T12:22:39Z</dcterms:created>
  <dcterms:modified xsi:type="dcterms:W3CDTF">2025-07-09T04:35:33Z</dcterms:modified>
</cp:coreProperties>
</file>