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  <c r="H20"/>
  <c r="G20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<sst xmlns="http://schemas.openxmlformats.org/spreadsheetml/2006/main" count="83" uniqueCount="59">
  <si>
    <t>05/2/2026</t>
  </si>
  <si>
    <t>9743/9664</t>
  </si>
  <si>
    <t>13/2/2026</t>
  </si>
  <si>
    <t>9854</t>
  </si>
  <si>
    <t>9818</t>
  </si>
  <si>
    <t>16/2/2026</t>
  </si>
  <si>
    <t>9901/9891/9893</t>
  </si>
  <si>
    <t>17/2/2026</t>
  </si>
  <si>
    <t>9933/9913/9903/9904/9912</t>
  </si>
  <si>
    <t>19/2/2026</t>
  </si>
  <si>
    <t>9958/9957</t>
  </si>
  <si>
    <t>20/2/2026</t>
  </si>
  <si>
    <t>9989/9990/9979/9969</t>
  </si>
  <si>
    <t>9993</t>
  </si>
  <si>
    <t>23/2/2026</t>
  </si>
  <si>
    <t>24/2/2026</t>
  </si>
  <si>
    <t>30/29</t>
  </si>
  <si>
    <t>44/45</t>
  </si>
  <si>
    <t>25/2/2026</t>
  </si>
  <si>
    <t>0111/0098/0076/0077/0078/0099</t>
  </si>
  <si>
    <t>95/96/94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</si>
  <si>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</si>
  <si>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</si>
  <si>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</si>
  <si>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</si>
  <si>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</si>
  <si>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</si>
  <si>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</si>
  <si>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</si>
  <si>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JA/18720</t>
  </si>
  <si>
    <t>JA/19173</t>
  </si>
  <si>
    <t>JA/19174</t>
  </si>
  <si>
    <t>JA/19314</t>
  </si>
  <si>
    <t>JA/19342</t>
  </si>
  <si>
    <t>JA/19466</t>
  </si>
  <si>
    <t>JA/19536</t>
  </si>
  <si>
    <t>JA/19543</t>
  </si>
  <si>
    <t>JA/19648</t>
  </si>
  <si>
    <t>JA/19653</t>
  </si>
  <si>
    <t>JA/19700</t>
  </si>
  <si>
    <t>JA/19737</t>
  </si>
  <si>
    <t>JA/19880</t>
  </si>
  <si>
    <t>KEONJHAR</t>
  </si>
  <si>
    <t>NIALI</t>
  </si>
  <si>
    <t>TIRTOL</t>
  </si>
  <si>
    <t>TALCHER</t>
  </si>
  <si>
    <t>DHENKANAL</t>
  </si>
  <si>
    <t>CTC</t>
  </si>
  <si>
    <t>10058/10039/10024/ 10025/10040/10059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</si>
  <si>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</si>
  <si>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</si>
  <si>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</si>
  <si>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</si>
  <si>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</si>
  <si>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</si>
  <si>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</si>
  <si>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(RUPEES THIRTY FIVE THOUSAND EIGHTY ONE ONLY)</t>
  </si>
  <si>
    <t>Bill Date: 28/02/2026
Bill NO : 28279
Total Amount : 35081.00</t>
  </si>
  <si>
    <t>Kindly, verify &amp; confirm within 7 days, else GST will be filed by 20th MARCH, 2026.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</si>
</sst>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7</xdr:col>
      <xdr:colOff>47625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1529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P12" sqref="P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5.42578125" style="6" customWidth="1"/>
    <col min="5" max="5" width="6.42578125" bestFit="1" customWidth="1"/>
    <col min="6" max="6" width="12" bestFit="1" customWidth="1"/>
    <col min="7" max="7" width="5.42578125" bestFit="1" customWidth="1"/>
    <col min="8" max="8" width="8.28515625" customWidth="1"/>
    <col min="9" max="9" width="5.42578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6" customFormat="1" ht="90" customHeight="1">
      <c r="A1" s="15"/>
      <c r="B1" s="16"/>
      <c r="C1" s="16"/>
      <c r="D1" s="16"/>
      <c r="E1" s="16"/>
      <c r="F1" s="16"/>
      <c r="G1" s="16"/>
      <c r="H1" s="17" t="s">
        <v>53</v>
      </c>
      <c r="I1" s="18"/>
      <c r="J1" s="18"/>
      <c r="K1" s="18"/>
      <c r="L1" s="19"/>
    </row>
    <row r="2" spans="1:12" s="6" customFormat="1" ht="69" customHeight="1">
      <c r="A2" s="15" t="s">
        <v>54</v>
      </c>
      <c r="B2" s="16"/>
      <c r="C2" s="16"/>
      <c r="D2" s="16"/>
      <c r="E2" s="16"/>
      <c r="F2" s="16"/>
      <c r="G2" s="16"/>
      <c r="H2" s="17" t="s">
        <v>57</v>
      </c>
      <c r="I2" s="18"/>
      <c r="J2" s="18"/>
      <c r="K2" s="18"/>
      <c r="L2" s="19"/>
    </row>
    <row r="3" spans="1:12" s="1" customFormat="1">
      <c r="A3" s="3" t="s">
        <v>21</v>
      </c>
      <c r="B3" s="3" t="s">
        <v>22</v>
      </c>
      <c r="C3" s="3" t="s">
        <v>23</v>
      </c>
      <c r="D3" s="4" t="s">
        <v>24</v>
      </c>
      <c r="E3" s="3" t="s">
        <v>25</v>
      </c>
      <c r="F3" s="3" t="s">
        <v>26</v>
      </c>
      <c r="G3" s="3" t="s">
        <v>28</v>
      </c>
      <c r="H3" s="3" t="s">
        <v>27</v>
      </c>
      <c r="I3" s="8" t="s">
        <v>49</v>
      </c>
      <c r="J3" s="8" t="s">
        <v>50</v>
      </c>
      <c r="K3" s="8" t="s">
        <v>51</v>
      </c>
      <c r="L3" s="8" t="s">
        <v>52</v>
      </c>
    </row>
    <row r="4" spans="1:12">
      <c r="A4" s="2">
        <v>1</v>
      </c>
      <c r="B4" s="2" t="s">
        <v>0</v>
      </c>
      <c r="C4" s="2" t="s">
        <v>29</v>
      </c>
      <c r="D4" s="5" t="s">
        <v>1</v>
      </c>
      <c r="E4" s="2" t="s">
        <v>47</v>
      </c>
      <c r="F4" s="2" t="s">
        <v>42</v>
      </c>
      <c r="G4" s="2">
        <v>133</v>
      </c>
      <c r="H4" s="2">
        <v>1442</v>
      </c>
      <c r="I4" s="9">
        <f>VLOOKUP(F4,'[1]SPINAX CHEM'!$C$4:$E$168,3,FALSE)</f>
        <v>2.84</v>
      </c>
      <c r="J4" s="9">
        <f>VLOOKUP(F4,'[1]SPINAX CHEM'!$C$4:$H$168,6,FALSE)</f>
        <v>0</v>
      </c>
      <c r="K4" s="9">
        <v>20</v>
      </c>
      <c r="L4" s="9">
        <f>H4*I4+J4+K4</f>
        <v>4115.28</v>
      </c>
    </row>
    <row r="5" spans="1:12">
      <c r="A5" s="2">
        <v>2</v>
      </c>
      <c r="B5" s="2" t="s">
        <v>2</v>
      </c>
      <c r="C5" s="2" t="s">
        <v>30</v>
      </c>
      <c r="D5" s="5" t="s">
        <v>3</v>
      </c>
      <c r="E5" s="2" t="s">
        <v>47</v>
      </c>
      <c r="F5" s="2" t="s">
        <v>43</v>
      </c>
      <c r="G5" s="2">
        <v>49</v>
      </c>
      <c r="H5" s="2">
        <v>566</v>
      </c>
      <c r="I5" s="9">
        <f>VLOOKUP(F5,'[1]SPINAX CHEM'!$C$4:$E$168,3,FALSE)</f>
        <v>2.84</v>
      </c>
      <c r="J5" s="9">
        <f>VLOOKUP(F5,'[1]SPINAX CHEM'!$C$4:$H$168,6,FALSE)</f>
        <v>0</v>
      </c>
      <c r="K5" s="9">
        <v>20</v>
      </c>
      <c r="L5" s="9">
        <f t="shared" ref="L5:L16" si="0">H5*I5+J5+K5</f>
        <v>1627.4399999999998</v>
      </c>
    </row>
    <row r="6" spans="1:12">
      <c r="A6" s="2">
        <v>3</v>
      </c>
      <c r="B6" s="2" t="s">
        <v>2</v>
      </c>
      <c r="C6" s="2" t="s">
        <v>31</v>
      </c>
      <c r="D6" s="5" t="s">
        <v>4</v>
      </c>
      <c r="E6" s="2" t="s">
        <v>47</v>
      </c>
      <c r="F6" s="2" t="s">
        <v>44</v>
      </c>
      <c r="G6" s="2">
        <v>63</v>
      </c>
      <c r="H6" s="2">
        <v>507</v>
      </c>
      <c r="I6" s="9">
        <f>VLOOKUP(F6,'[1]SPINAX CHEM'!$C$4:$E$168,3,FALSE)</f>
        <v>2.84</v>
      </c>
      <c r="J6" s="9">
        <f>VLOOKUP(F6,'[1]SPINAX CHEM'!$C$4:$H$168,6,FALSE)</f>
        <v>0</v>
      </c>
      <c r="K6" s="9">
        <v>20</v>
      </c>
      <c r="L6" s="9">
        <f t="shared" si="0"/>
        <v>1459.8799999999999</v>
      </c>
    </row>
    <row r="7" spans="1:12">
      <c r="A7" s="2">
        <v>4</v>
      </c>
      <c r="B7" s="2" t="s">
        <v>5</v>
      </c>
      <c r="C7" s="2" t="s">
        <v>32</v>
      </c>
      <c r="D7" s="5" t="s">
        <v>6</v>
      </c>
      <c r="E7" s="2" t="s">
        <v>47</v>
      </c>
      <c r="F7" s="2" t="s">
        <v>45</v>
      </c>
      <c r="G7" s="2">
        <v>126</v>
      </c>
      <c r="H7" s="2">
        <v>1226</v>
      </c>
      <c r="I7" s="9">
        <f>VLOOKUP(F7,'[1]SPINAX CHEM'!$C$4:$E$168,3,FALSE)</f>
        <v>2.84</v>
      </c>
      <c r="J7" s="9">
        <f>VLOOKUP(F7,'[1]SPINAX CHEM'!$C$4:$H$168,6,FALSE)</f>
        <v>0</v>
      </c>
      <c r="K7" s="9">
        <v>20</v>
      </c>
      <c r="L7" s="9">
        <f t="shared" si="0"/>
        <v>3501.8399999999997</v>
      </c>
    </row>
    <row r="8" spans="1:12" ht="30">
      <c r="A8" s="2">
        <v>5</v>
      </c>
      <c r="B8" s="2" t="s">
        <v>7</v>
      </c>
      <c r="C8" s="2" t="s">
        <v>33</v>
      </c>
      <c r="D8" s="5" t="s">
        <v>8</v>
      </c>
      <c r="E8" s="2" t="s">
        <v>47</v>
      </c>
      <c r="F8" s="2" t="s">
        <v>46</v>
      </c>
      <c r="G8" s="2">
        <v>187</v>
      </c>
      <c r="H8" s="2">
        <v>1797</v>
      </c>
      <c r="I8" s="9">
        <f>VLOOKUP(F8,'[1]SPINAX CHEM'!$C$4:$E$168,3,FALSE)</f>
        <v>2.84</v>
      </c>
      <c r="J8" s="9">
        <f>VLOOKUP(F8,'[1]SPINAX CHEM'!$C$4:$H$168,6,FALSE)</f>
        <v>0</v>
      </c>
      <c r="K8" s="9">
        <v>20</v>
      </c>
      <c r="L8" s="9">
        <f t="shared" si="0"/>
        <v>5123.4799999999996</v>
      </c>
    </row>
    <row r="9" spans="1:12">
      <c r="A9" s="2">
        <v>6</v>
      </c>
      <c r="B9" s="2" t="s">
        <v>9</v>
      </c>
      <c r="C9" s="2" t="s">
        <v>34</v>
      </c>
      <c r="D9" s="5" t="s">
        <v>10</v>
      </c>
      <c r="E9" s="2" t="s">
        <v>47</v>
      </c>
      <c r="F9" s="2" t="s">
        <v>43</v>
      </c>
      <c r="G9" s="2">
        <v>109</v>
      </c>
      <c r="H9" s="2">
        <v>1031</v>
      </c>
      <c r="I9" s="9">
        <f>VLOOKUP(F9,'[1]SPINAX CHEM'!$C$4:$E$168,3,FALSE)</f>
        <v>2.84</v>
      </c>
      <c r="J9" s="9">
        <f>VLOOKUP(F9,'[1]SPINAX CHEM'!$C$4:$H$168,6,FALSE)</f>
        <v>0</v>
      </c>
      <c r="K9" s="9">
        <v>20</v>
      </c>
      <c r="L9" s="9">
        <f t="shared" si="0"/>
        <v>2948.04</v>
      </c>
    </row>
    <row r="10" spans="1:12" ht="30">
      <c r="A10" s="2">
        <v>7</v>
      </c>
      <c r="B10" s="2" t="s">
        <v>9</v>
      </c>
      <c r="C10" s="2" t="s">
        <v>35</v>
      </c>
      <c r="D10" s="5" t="s">
        <v>12</v>
      </c>
      <c r="E10" s="2" t="s">
        <v>47</v>
      </c>
      <c r="F10" s="2" t="s">
        <v>45</v>
      </c>
      <c r="G10" s="2">
        <v>83</v>
      </c>
      <c r="H10" s="2">
        <v>999</v>
      </c>
      <c r="I10" s="9">
        <f>VLOOKUP(F10,'[1]SPINAX CHEM'!$C$4:$E$168,3,FALSE)</f>
        <v>2.84</v>
      </c>
      <c r="J10" s="9">
        <f>VLOOKUP(F10,'[1]SPINAX CHEM'!$C$4:$H$168,6,FALSE)</f>
        <v>0</v>
      </c>
      <c r="K10" s="9">
        <v>20</v>
      </c>
      <c r="L10" s="9">
        <f t="shared" si="0"/>
        <v>2857.16</v>
      </c>
    </row>
    <row r="11" spans="1:12">
      <c r="A11" s="2">
        <v>8</v>
      </c>
      <c r="B11" s="2" t="s">
        <v>11</v>
      </c>
      <c r="C11" s="2" t="s">
        <v>36</v>
      </c>
      <c r="D11" s="5" t="s">
        <v>13</v>
      </c>
      <c r="E11" s="2" t="s">
        <v>47</v>
      </c>
      <c r="F11" s="2" t="s">
        <v>45</v>
      </c>
      <c r="G11" s="2">
        <v>40</v>
      </c>
      <c r="H11" s="2">
        <v>485</v>
      </c>
      <c r="I11" s="9">
        <f>VLOOKUP(F11,'[1]SPINAX CHEM'!$C$4:$E$168,3,FALSE)</f>
        <v>2.84</v>
      </c>
      <c r="J11" s="9">
        <f>VLOOKUP(F11,'[1]SPINAX CHEM'!$C$4:$H$168,6,FALSE)</f>
        <v>0</v>
      </c>
      <c r="K11" s="9">
        <v>20</v>
      </c>
      <c r="L11" s="9">
        <f t="shared" si="0"/>
        <v>1397.3999999999999</v>
      </c>
    </row>
    <row r="12" spans="1:12" ht="30">
      <c r="A12" s="2">
        <v>9</v>
      </c>
      <c r="B12" s="2" t="s">
        <v>14</v>
      </c>
      <c r="C12" s="2" t="s">
        <v>37</v>
      </c>
      <c r="D12" s="7" t="s">
        <v>48</v>
      </c>
      <c r="E12" s="2" t="s">
        <v>47</v>
      </c>
      <c r="F12" s="2" t="s">
        <v>43</v>
      </c>
      <c r="G12" s="2">
        <v>34</v>
      </c>
      <c r="H12" s="2">
        <v>477</v>
      </c>
      <c r="I12" s="9">
        <f>VLOOKUP(F12,'[1]SPINAX CHEM'!$C$4:$E$168,3,FALSE)</f>
        <v>2.84</v>
      </c>
      <c r="J12" s="9">
        <f>VLOOKUP(F12,'[1]SPINAX CHEM'!$C$4:$H$168,6,FALSE)</f>
        <v>0</v>
      </c>
      <c r="K12" s="9">
        <v>20</v>
      </c>
      <c r="L12" s="9">
        <f t="shared" si="0"/>
        <v>1374.6799999999998</v>
      </c>
    </row>
    <row r="13" spans="1:12">
      <c r="A13" s="2">
        <v>10</v>
      </c>
      <c r="B13" s="2" t="s">
        <v>14</v>
      </c>
      <c r="C13" s="2" t="s">
        <v>38</v>
      </c>
      <c r="D13" s="5" t="s">
        <v>16</v>
      </c>
      <c r="E13" s="2" t="s">
        <v>47</v>
      </c>
      <c r="F13" s="2" t="s">
        <v>45</v>
      </c>
      <c r="G13" s="2">
        <v>86</v>
      </c>
      <c r="H13" s="2">
        <v>881</v>
      </c>
      <c r="I13" s="9">
        <f>VLOOKUP(F13,'[1]SPINAX CHEM'!$C$4:$E$168,3,FALSE)</f>
        <v>2.84</v>
      </c>
      <c r="J13" s="9">
        <f>VLOOKUP(F13,'[1]SPINAX CHEM'!$C$4:$H$168,6,FALSE)</f>
        <v>0</v>
      </c>
      <c r="K13" s="9">
        <v>20</v>
      </c>
      <c r="L13" s="9">
        <f t="shared" si="0"/>
        <v>2522.04</v>
      </c>
    </row>
    <row r="14" spans="1:12">
      <c r="A14" s="2">
        <v>11</v>
      </c>
      <c r="B14" s="2" t="s">
        <v>15</v>
      </c>
      <c r="C14" s="2" t="s">
        <v>39</v>
      </c>
      <c r="D14" s="5" t="s">
        <v>17</v>
      </c>
      <c r="E14" s="2" t="s">
        <v>47</v>
      </c>
      <c r="F14" s="2" t="s">
        <v>42</v>
      </c>
      <c r="G14" s="2">
        <v>125</v>
      </c>
      <c r="H14" s="2">
        <v>1114</v>
      </c>
      <c r="I14" s="9">
        <f>VLOOKUP(F14,'[1]SPINAX CHEM'!$C$4:$E$168,3,FALSE)</f>
        <v>2.84</v>
      </c>
      <c r="J14" s="9">
        <f>VLOOKUP(F14,'[1]SPINAX CHEM'!$C$4:$H$168,6,FALSE)</f>
        <v>0</v>
      </c>
      <c r="K14" s="9">
        <v>20</v>
      </c>
      <c r="L14" s="9">
        <f t="shared" si="0"/>
        <v>3183.7599999999998</v>
      </c>
    </row>
    <row r="15" spans="1:12" ht="30">
      <c r="A15" s="2">
        <v>12</v>
      </c>
      <c r="B15" s="2" t="s">
        <v>18</v>
      </c>
      <c r="C15" s="2" t="s">
        <v>40</v>
      </c>
      <c r="D15" s="5" t="s">
        <v>19</v>
      </c>
      <c r="E15" s="2" t="s">
        <v>47</v>
      </c>
      <c r="F15" s="2" t="s">
        <v>45</v>
      </c>
      <c r="G15" s="2">
        <v>105</v>
      </c>
      <c r="H15" s="2">
        <v>1548</v>
      </c>
      <c r="I15" s="9">
        <f>VLOOKUP(F15,'[1]SPINAX CHEM'!$C$4:$E$168,3,FALSE)</f>
        <v>2.84</v>
      </c>
      <c r="J15" s="9">
        <f>VLOOKUP(F15,'[1]SPINAX CHEM'!$C$4:$H$168,6,FALSE)</f>
        <v>0</v>
      </c>
      <c r="K15" s="9">
        <v>20</v>
      </c>
      <c r="L15" s="9">
        <f t="shared" si="0"/>
        <v>4416.32</v>
      </c>
    </row>
    <row r="16" spans="1:12">
      <c r="A16" s="2">
        <v>13</v>
      </c>
      <c r="B16" s="2" t="s">
        <v>18</v>
      </c>
      <c r="C16" s="2" t="s">
        <v>41</v>
      </c>
      <c r="D16" s="5" t="s">
        <v>20</v>
      </c>
      <c r="E16" s="2" t="s">
        <v>47</v>
      </c>
      <c r="F16" s="2" t="s">
        <v>42</v>
      </c>
      <c r="G16" s="2">
        <v>19</v>
      </c>
      <c r="H16" s="2">
        <v>188</v>
      </c>
      <c r="I16" s="9">
        <f>VLOOKUP(F16,'[1]SPINAX CHEM'!$C$4:$E$168,3,FALSE)</f>
        <v>2.84</v>
      </c>
      <c r="J16" s="9">
        <f>VLOOKUP(F16,'[1]SPINAX CHEM'!$C$4:$H$168,6,FALSE)</f>
        <v>0</v>
      </c>
      <c r="K16" s="9">
        <v>20</v>
      </c>
      <c r="L16" s="9">
        <f t="shared" si="0"/>
        <v>553.91999999999996</v>
      </c>
    </row>
    <row r="17" spans="1:12" s="11" customFormat="1">
      <c r="A17" s="20" t="s">
        <v>56</v>
      </c>
      <c r="B17" s="21"/>
      <c r="C17" s="21"/>
      <c r="D17" s="21"/>
      <c r="E17" s="21"/>
      <c r="F17" s="21"/>
      <c r="G17" s="21"/>
      <c r="H17" s="21"/>
      <c r="I17" s="22"/>
      <c r="J17" s="22"/>
      <c r="K17" s="23"/>
      <c r="L17" s="10">
        <f>ROUND(SUM(L4:L16),0)</f>
        <v>35081</v>
      </c>
    </row>
    <row r="18" spans="1:12" s="11" customFormat="1" ht="30" customHeight="1">
      <c r="A18" s="13" t="s">
        <v>58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</row>
    <row r="19" spans="1:12" s="11" customFormat="1" ht="30" customHeight="1">
      <c r="A19" s="13" t="s">
        <v>55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1:12">
      <c r="G20" s="12">
        <f>SUM(G4:G16)</f>
        <v>1159</v>
      </c>
      <c r="H20" s="12">
        <f>SUM(H4:H16)</f>
        <v>12261</v>
      </c>
    </row>
  </sheetData>
  <sortState ref="B2:H14">
    <sortCondition ref="B2:B14"/>
  </sortState>
  <mergeCells count="7">
    <mergeCell ref="A19:L19"/>
    <mergeCell ref="A1:G1"/>
    <mergeCell ref="H1:L1"/>
    <mergeCell ref="A2:G2"/>
    <mergeCell ref="H2:L2"/>
    <mergeCell ref="A17:K17"/>
    <mergeCell ref="A18:L18"/>
  </mergeCells>
  <pageMargins left="0.3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2026-03-14T04:05:41Z</cp:lastPrinted>
  <dcterms:created xsi:type="dcterms:W3CDTF">2026-03-12T07:56:16Z</dcterms:created>
  <dcterms:modified xsi:type="dcterms:W3CDTF">2026-03-14T04:05:45Z</dcterms:modified>
</cp:coreProperties>
</file>