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1" i="1" l="1"/>
  <c r="I19" i="1"/>
  <c r="H19" i="1"/>
  <c r="J19" i="1" s="1"/>
  <c r="I18" i="1"/>
  <c r="H18" i="1"/>
  <c r="J18" i="1" s="1"/>
  <c r="I17" i="1"/>
  <c r="H17" i="1"/>
  <c r="J17" i="1" s="1"/>
  <c r="I16" i="1"/>
  <c r="J16" i="1" s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J10" i="1" s="1"/>
  <c r="H9" i="1"/>
  <c r="J9" i="1" s="1"/>
  <c r="I8" i="1"/>
  <c r="J8" i="1" s="1"/>
  <c r="H7" i="1"/>
  <c r="J7" i="1" s="1"/>
  <c r="I6" i="1"/>
  <c r="J6" i="1" s="1"/>
  <c r="I5" i="1"/>
  <c r="J5" i="1" s="1"/>
  <c r="J20" i="1" l="1"/>
</calcChain>
</file>

<file path=xl/sharedStrings.xml><?xml version="1.0" encoding="utf-8"?>
<sst xmlns="http://schemas.openxmlformats.org/spreadsheetml/2006/main" count="91" uniqueCount="68">
  <si>
    <t>GUDIA KATENI</t>
  </si>
  <si>
    <t>BOUDH</t>
  </si>
  <si>
    <t>BIRAMITRAPUR</t>
  </si>
  <si>
    <t>NUAPATNA</t>
  </si>
  <si>
    <t>RAIRANGPUR</t>
  </si>
  <si>
    <t>BHUBAN</t>
  </si>
  <si>
    <t>BBSR</t>
  </si>
  <si>
    <t>SL</t>
  </si>
  <si>
    <t>DATE</t>
  </si>
  <si>
    <t>LR NO</t>
  </si>
  <si>
    <t>INV NO</t>
  </si>
  <si>
    <t>FROM</t>
  </si>
  <si>
    <t>CASE</t>
  </si>
  <si>
    <t>RATE</t>
  </si>
  <si>
    <t>AMT.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</si>
  <si>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</si>
  <si>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</si>
  <si>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Thanking you for your business.
PRAGATI LOGISTICS</t>
  </si>
  <si>
    <t>DD.CH.</t>
  </si>
  <si>
    <t>DESTINATION</t>
  </si>
  <si>
    <t>Kindly, verify &amp; confirm within 7 days, else GST will be filed by 20th DEC, 2025.
GST to be paid by Consignor under Reverse Charge Mechanism(RCM) as per GST.</t>
  </si>
  <si>
    <t>02/12/2025</t>
  </si>
  <si>
    <t>PL/BH/04986</t>
  </si>
  <si>
    <t>5677</t>
  </si>
  <si>
    <t>BORIGUMMA</t>
  </si>
  <si>
    <t>03/12/2025</t>
  </si>
  <si>
    <t>PL/BH/05023</t>
  </si>
  <si>
    <t>9419</t>
  </si>
  <si>
    <t>RAJKANIKA</t>
  </si>
  <si>
    <t>05/12/2025</t>
  </si>
  <si>
    <t>PL/BH/05057</t>
  </si>
  <si>
    <t>553</t>
  </si>
  <si>
    <t>PL/BH/05058</t>
  </si>
  <si>
    <t>7707</t>
  </si>
  <si>
    <t>GUNUPUR</t>
  </si>
  <si>
    <t>08/12/2025</t>
  </si>
  <si>
    <t>PL/BH/05083</t>
  </si>
  <si>
    <t>8243</t>
  </si>
  <si>
    <t>PL/BH/05090</t>
  </si>
  <si>
    <t>641</t>
  </si>
  <si>
    <t>10/12/2025</t>
  </si>
  <si>
    <t>PL/BH/05110</t>
  </si>
  <si>
    <t>9341</t>
  </si>
  <si>
    <t>PL/BH/05115</t>
  </si>
  <si>
    <t>9783</t>
  </si>
  <si>
    <t>16/12/2025</t>
  </si>
  <si>
    <t>PL/BH/05184</t>
  </si>
  <si>
    <t>1820</t>
  </si>
  <si>
    <t>18/12/2025</t>
  </si>
  <si>
    <t>PL/BH/05211</t>
  </si>
  <si>
    <t>1768</t>
  </si>
  <si>
    <t>23/12/2025</t>
  </si>
  <si>
    <t>PL/BH/05248</t>
  </si>
  <si>
    <t>3963</t>
  </si>
  <si>
    <t>26/12/2025</t>
  </si>
  <si>
    <t>PL/BH/05287</t>
  </si>
  <si>
    <t>5630</t>
  </si>
  <si>
    <t>JHUMPURA</t>
  </si>
  <si>
    <t>27/12/2025</t>
  </si>
  <si>
    <t>PL/BH/05294</t>
  </si>
  <si>
    <t>5182/5186</t>
  </si>
  <si>
    <t>31/12/2025</t>
  </si>
  <si>
    <t>PL/BH/05341</t>
  </si>
  <si>
    <t>6568</t>
  </si>
  <si>
    <t>PL/BH/05342</t>
  </si>
  <si>
    <t>849</t>
  </si>
  <si>
    <t>(RUPEES FIFTEEN THOUSAND FIVE HUNDRED FIFTY ONLY)</t>
  </si>
  <si>
    <t>Bill Date: 31/12/2025
Bill NO : 22883
Total Amount : 15550.00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</si>
</sst>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76199</xdr:rowOff>
    </xdr:from>
    <xdr:to>
      <xdr:col>5</xdr:col>
      <xdr:colOff>895351</xdr:colOff>
      <xdr:row>1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199"/>
          <a:ext cx="3762376" cy="962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NOVEMBER,%202025/HINDUSTAN%20AGENC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</sheetNames>
    <sheetDataSet>
      <sheetData sheetId="0">
        <row r="3">
          <cell r="F3" t="str">
            <v>DESTINATION</v>
          </cell>
          <cell r="G3" t="str">
            <v>CASE</v>
          </cell>
          <cell r="H3" t="str">
            <v>RATE</v>
          </cell>
        </row>
        <row r="4">
          <cell r="F4" t="str">
            <v>GUDIA KATENI</v>
          </cell>
          <cell r="G4">
            <v>6</v>
          </cell>
          <cell r="H4">
            <v>55</v>
          </cell>
        </row>
        <row r="5">
          <cell r="F5" t="str">
            <v>BARIPADA</v>
          </cell>
          <cell r="G5">
            <v>12</v>
          </cell>
          <cell r="H5">
            <v>55</v>
          </cell>
        </row>
        <row r="6">
          <cell r="F6" t="str">
            <v>KOTPAD</v>
          </cell>
          <cell r="G6">
            <v>7</v>
          </cell>
          <cell r="H6">
            <v>70</v>
          </cell>
        </row>
        <row r="7">
          <cell r="F7" t="str">
            <v>REDHAKHOL</v>
          </cell>
          <cell r="G7">
            <v>24</v>
          </cell>
          <cell r="H7">
            <v>70</v>
          </cell>
        </row>
        <row r="8">
          <cell r="F8" t="str">
            <v>BOUDH</v>
          </cell>
          <cell r="G8">
            <v>64</v>
          </cell>
          <cell r="H8">
            <v>70</v>
          </cell>
        </row>
        <row r="9">
          <cell r="F9" t="str">
            <v>GUDIA KATENI</v>
          </cell>
          <cell r="G9">
            <v>8</v>
          </cell>
          <cell r="H9">
            <v>55</v>
          </cell>
        </row>
        <row r="10">
          <cell r="F10" t="str">
            <v>BIRAMITRAPUR</v>
          </cell>
          <cell r="G10">
            <v>16</v>
          </cell>
          <cell r="H10">
            <v>70</v>
          </cell>
        </row>
        <row r="11">
          <cell r="F11" t="str">
            <v>NUAPATNA</v>
          </cell>
          <cell r="G11">
            <v>17</v>
          </cell>
          <cell r="H11">
            <v>55</v>
          </cell>
        </row>
        <row r="12">
          <cell r="F12" t="str">
            <v>TIGIRIA</v>
          </cell>
          <cell r="G12">
            <v>52</v>
          </cell>
          <cell r="H12">
            <v>55</v>
          </cell>
        </row>
        <row r="13">
          <cell r="F13" t="str">
            <v>TIGIRIA</v>
          </cell>
          <cell r="G13">
            <v>2</v>
          </cell>
          <cell r="H13">
            <v>55</v>
          </cell>
        </row>
        <row r="14">
          <cell r="F14" t="str">
            <v>RAIRAKHOL</v>
          </cell>
          <cell r="G14">
            <v>19</v>
          </cell>
          <cell r="H14">
            <v>70</v>
          </cell>
        </row>
        <row r="15">
          <cell r="F15" t="str">
            <v>NUAPATNA</v>
          </cell>
          <cell r="G15">
            <v>21</v>
          </cell>
          <cell r="H15">
            <v>55</v>
          </cell>
        </row>
        <row r="16">
          <cell r="F16" t="str">
            <v>BIRAMITRAPUR</v>
          </cell>
          <cell r="G16">
            <v>8</v>
          </cell>
          <cell r="H16">
            <v>70</v>
          </cell>
        </row>
        <row r="17">
          <cell r="F17" t="str">
            <v>KOTPAD</v>
          </cell>
          <cell r="G17">
            <v>8</v>
          </cell>
          <cell r="H17">
            <v>70</v>
          </cell>
        </row>
        <row r="18">
          <cell r="F18" t="str">
            <v>GUDIA KATENI</v>
          </cell>
          <cell r="G18">
            <v>4</v>
          </cell>
          <cell r="H18">
            <v>55</v>
          </cell>
        </row>
        <row r="19">
          <cell r="F19" t="str">
            <v>KEONJHAR</v>
          </cell>
          <cell r="G19">
            <v>7</v>
          </cell>
          <cell r="H19">
            <v>70</v>
          </cell>
        </row>
        <row r="20">
          <cell r="F20" t="str">
            <v>RAIRANGPUR</v>
          </cell>
          <cell r="G20">
            <v>9</v>
          </cell>
          <cell r="H20">
            <v>70</v>
          </cell>
        </row>
        <row r="21">
          <cell r="F21" t="str">
            <v>BHUBAN</v>
          </cell>
          <cell r="G21">
            <v>1</v>
          </cell>
          <cell r="H21">
            <v>55</v>
          </cell>
        </row>
        <row r="22">
          <cell r="F22" t="str">
            <v>MANGALPUR</v>
          </cell>
          <cell r="G22">
            <v>1</v>
          </cell>
          <cell r="H22">
            <v>55</v>
          </cell>
        </row>
        <row r="23">
          <cell r="F23" t="str">
            <v>BOUDH</v>
          </cell>
          <cell r="G23">
            <v>13</v>
          </cell>
          <cell r="H23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topLeftCell="A10" workbookViewId="0">
      <selection activeCell="P5" sqref="P5"/>
    </sheetView>
  </sheetViews>
  <sheetFormatPr defaultRowHeight="15"/>
  <cols>
    <col min="1" max="1" width="4.42578125" customWidth="1"/>
    <col min="2" max="2" width="10.7109375" bestFit="1" customWidth="1"/>
    <col min="3" max="3" width="12.140625" bestFit="1" customWidth="1"/>
    <col min="4" max="4" width="9.85546875" bestFit="1" customWidth="1"/>
    <col min="5" max="5" width="6.42578125" bestFit="1" customWidth="1"/>
    <col min="6" max="6" width="14.5703125" bestFit="1" customWidth="1"/>
    <col min="7" max="7" width="6" customWidth="1"/>
    <col min="8" max="8" width="7.28515625" customWidth="1"/>
    <col min="9" max="9" width="8.140625" customWidth="1"/>
    <col min="10" max="10" width="9.42578125" customWidth="1"/>
  </cols>
  <sheetData>
    <row r="2" spans="1:10" s="4" customFormat="1" ht="90" customHeight="1">
      <c r="A2" s="13"/>
      <c r="B2" s="14"/>
      <c r="C2" s="14"/>
      <c r="D2" s="14"/>
      <c r="E2" s="14"/>
      <c r="F2" s="15"/>
      <c r="G2" s="16" t="s">
        <v>15</v>
      </c>
      <c r="H2" s="16"/>
      <c r="I2" s="16"/>
      <c r="J2" s="16"/>
    </row>
    <row r="3" spans="1:10" s="4" customFormat="1" ht="96.75" customHeight="1">
      <c r="A3" s="17" t="s">
        <v>16</v>
      </c>
      <c r="B3" s="18"/>
      <c r="C3" s="18"/>
      <c r="D3" s="18"/>
      <c r="E3" s="18"/>
      <c r="F3" s="19"/>
      <c r="G3" s="20" t="s">
        <v>67</v>
      </c>
      <c r="H3" s="21"/>
      <c r="I3" s="21"/>
      <c r="J3" s="22"/>
    </row>
    <row r="4" spans="1:10" s="3" customFormat="1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19</v>
      </c>
      <c r="G4" s="2" t="s">
        <v>12</v>
      </c>
      <c r="H4" s="2" t="s">
        <v>13</v>
      </c>
      <c r="I4" s="2" t="s">
        <v>18</v>
      </c>
      <c r="J4" s="2" t="s">
        <v>14</v>
      </c>
    </row>
    <row r="5" spans="1:10" s="3" customFormat="1">
      <c r="A5" s="9">
        <v>1</v>
      </c>
      <c r="B5" s="1" t="s">
        <v>21</v>
      </c>
      <c r="C5" s="1" t="s">
        <v>22</v>
      </c>
      <c r="D5" s="1" t="s">
        <v>23</v>
      </c>
      <c r="E5" s="10" t="s">
        <v>6</v>
      </c>
      <c r="F5" s="1" t="s">
        <v>24</v>
      </c>
      <c r="G5" s="1">
        <v>12</v>
      </c>
      <c r="H5" s="8">
        <v>70</v>
      </c>
      <c r="I5" s="8">
        <f>G5*50</f>
        <v>600</v>
      </c>
      <c r="J5" s="8">
        <f>G5*H5+I5</f>
        <v>1440</v>
      </c>
    </row>
    <row r="6" spans="1:10" s="3" customFormat="1">
      <c r="A6" s="9">
        <v>2</v>
      </c>
      <c r="B6" s="1" t="s">
        <v>25</v>
      </c>
      <c r="C6" s="1" t="s">
        <v>26</v>
      </c>
      <c r="D6" s="1" t="s">
        <v>27</v>
      </c>
      <c r="E6" s="10" t="s">
        <v>6</v>
      </c>
      <c r="F6" s="1" t="s">
        <v>28</v>
      </c>
      <c r="G6" s="1">
        <v>3</v>
      </c>
      <c r="H6" s="8">
        <v>55</v>
      </c>
      <c r="I6" s="8">
        <f>G6*50</f>
        <v>150</v>
      </c>
      <c r="J6" s="8">
        <f t="shared" ref="J6:J19" si="0">G6*H6+I6</f>
        <v>315</v>
      </c>
    </row>
    <row r="7" spans="1:10" s="3" customFormat="1">
      <c r="A7" s="9">
        <v>3</v>
      </c>
      <c r="B7" s="1" t="s">
        <v>29</v>
      </c>
      <c r="C7" s="1" t="s">
        <v>30</v>
      </c>
      <c r="D7" s="1" t="s">
        <v>31</v>
      </c>
      <c r="E7" s="10" t="s">
        <v>6</v>
      </c>
      <c r="F7" s="1" t="s">
        <v>1</v>
      </c>
      <c r="G7" s="1">
        <v>30</v>
      </c>
      <c r="H7" s="8">
        <f>VLOOKUP(F7,[1]Consignment!$F$3:$H$23,3,FALSE)</f>
        <v>70</v>
      </c>
      <c r="I7" s="8">
        <v>0</v>
      </c>
      <c r="J7" s="8">
        <f t="shared" si="0"/>
        <v>2100</v>
      </c>
    </row>
    <row r="8" spans="1:10" s="3" customFormat="1">
      <c r="A8" s="9">
        <v>4</v>
      </c>
      <c r="B8" s="1" t="s">
        <v>29</v>
      </c>
      <c r="C8" s="1" t="s">
        <v>32</v>
      </c>
      <c r="D8" s="1" t="s">
        <v>33</v>
      </c>
      <c r="E8" s="10" t="s">
        <v>6</v>
      </c>
      <c r="F8" s="1" t="s">
        <v>34</v>
      </c>
      <c r="G8" s="1">
        <v>2</v>
      </c>
      <c r="H8" s="8">
        <v>70</v>
      </c>
      <c r="I8" s="8">
        <f>G8*50</f>
        <v>100</v>
      </c>
      <c r="J8" s="8">
        <f t="shared" si="0"/>
        <v>240</v>
      </c>
    </row>
    <row r="9" spans="1:10" s="3" customFormat="1">
      <c r="A9" s="9">
        <v>5</v>
      </c>
      <c r="B9" s="1" t="s">
        <v>35</v>
      </c>
      <c r="C9" s="1" t="s">
        <v>36</v>
      </c>
      <c r="D9" s="1" t="s">
        <v>37</v>
      </c>
      <c r="E9" s="10" t="s">
        <v>6</v>
      </c>
      <c r="F9" s="1" t="s">
        <v>1</v>
      </c>
      <c r="G9" s="1">
        <v>20</v>
      </c>
      <c r="H9" s="8">
        <f>VLOOKUP(F9,[1]Consignment!$F$3:$H$23,3,FALSE)</f>
        <v>70</v>
      </c>
      <c r="I9" s="8">
        <v>0</v>
      </c>
      <c r="J9" s="8">
        <f t="shared" si="0"/>
        <v>1400</v>
      </c>
    </row>
    <row r="10" spans="1:10" s="3" customFormat="1">
      <c r="A10" s="9">
        <v>6</v>
      </c>
      <c r="B10" s="1" t="s">
        <v>35</v>
      </c>
      <c r="C10" s="1" t="s">
        <v>38</v>
      </c>
      <c r="D10" s="1" t="s">
        <v>39</v>
      </c>
      <c r="E10" s="10" t="s">
        <v>6</v>
      </c>
      <c r="F10" s="1" t="s">
        <v>34</v>
      </c>
      <c r="G10" s="1">
        <v>6</v>
      </c>
      <c r="H10" s="8">
        <v>70</v>
      </c>
      <c r="I10" s="8">
        <f>G10*50</f>
        <v>300</v>
      </c>
      <c r="J10" s="8">
        <f t="shared" si="0"/>
        <v>720</v>
      </c>
    </row>
    <row r="11" spans="1:10" s="3" customFormat="1">
      <c r="A11" s="9">
        <v>7</v>
      </c>
      <c r="B11" s="1" t="s">
        <v>40</v>
      </c>
      <c r="C11" s="1" t="s">
        <v>41</v>
      </c>
      <c r="D11" s="1" t="s">
        <v>42</v>
      </c>
      <c r="E11" s="10" t="s">
        <v>6</v>
      </c>
      <c r="F11" s="1" t="s">
        <v>2</v>
      </c>
      <c r="G11" s="1">
        <v>10</v>
      </c>
      <c r="H11" s="8">
        <f>VLOOKUP(F11,[1]Consignment!$F$3:$H$23,3,FALSE)</f>
        <v>70</v>
      </c>
      <c r="I11" s="8">
        <f>G11*50</f>
        <v>500</v>
      </c>
      <c r="J11" s="8">
        <f t="shared" si="0"/>
        <v>1200</v>
      </c>
    </row>
    <row r="12" spans="1:10" s="3" customFormat="1">
      <c r="A12" s="9">
        <v>8</v>
      </c>
      <c r="B12" s="1" t="s">
        <v>40</v>
      </c>
      <c r="C12" s="1" t="s">
        <v>43</v>
      </c>
      <c r="D12" s="1" t="s">
        <v>44</v>
      </c>
      <c r="E12" s="10" t="s">
        <v>6</v>
      </c>
      <c r="F12" s="1" t="s">
        <v>3</v>
      </c>
      <c r="G12" s="1">
        <v>10</v>
      </c>
      <c r="H12" s="8">
        <f>VLOOKUP(F12,[1]Consignment!$F$3:$H$23,3,FALSE)</f>
        <v>55</v>
      </c>
      <c r="I12" s="8">
        <f>G12*20</f>
        <v>200</v>
      </c>
      <c r="J12" s="8">
        <f t="shared" si="0"/>
        <v>750</v>
      </c>
    </row>
    <row r="13" spans="1:10" s="3" customFormat="1">
      <c r="A13" s="9">
        <v>9</v>
      </c>
      <c r="B13" s="1" t="s">
        <v>45</v>
      </c>
      <c r="C13" s="1" t="s">
        <v>46</v>
      </c>
      <c r="D13" s="1" t="s">
        <v>47</v>
      </c>
      <c r="E13" s="10" t="s">
        <v>6</v>
      </c>
      <c r="F13" s="1" t="s">
        <v>0</v>
      </c>
      <c r="G13" s="1">
        <v>13</v>
      </c>
      <c r="H13" s="8">
        <f>VLOOKUP(F13,[1]Consignment!$F$3:$H$23,3,FALSE)</f>
        <v>55</v>
      </c>
      <c r="I13" s="8">
        <f>G13*20</f>
        <v>260</v>
      </c>
      <c r="J13" s="8">
        <f t="shared" si="0"/>
        <v>975</v>
      </c>
    </row>
    <row r="14" spans="1:10" s="3" customFormat="1">
      <c r="A14" s="9">
        <v>10</v>
      </c>
      <c r="B14" s="1" t="s">
        <v>48</v>
      </c>
      <c r="C14" s="1" t="s">
        <v>49</v>
      </c>
      <c r="D14" s="1" t="s">
        <v>50</v>
      </c>
      <c r="E14" s="10" t="s">
        <v>6</v>
      </c>
      <c r="F14" s="1" t="s">
        <v>3</v>
      </c>
      <c r="G14" s="1">
        <v>3</v>
      </c>
      <c r="H14" s="8">
        <f>VLOOKUP(F14,[1]Consignment!$F$3:$H$23,3,FALSE)</f>
        <v>55</v>
      </c>
      <c r="I14" s="8">
        <f>G14*20</f>
        <v>60</v>
      </c>
      <c r="J14" s="8">
        <f t="shared" si="0"/>
        <v>225</v>
      </c>
    </row>
    <row r="15" spans="1:10" s="3" customFormat="1">
      <c r="A15" s="9">
        <v>11</v>
      </c>
      <c r="B15" s="1" t="s">
        <v>51</v>
      </c>
      <c r="C15" s="1" t="s">
        <v>52</v>
      </c>
      <c r="D15" s="1" t="s">
        <v>53</v>
      </c>
      <c r="E15" s="10" t="s">
        <v>6</v>
      </c>
      <c r="F15" s="1" t="s">
        <v>1</v>
      </c>
      <c r="G15" s="1">
        <v>15</v>
      </c>
      <c r="H15" s="8">
        <f>VLOOKUP(F15,[1]Consignment!$F$3:$H$23,3,FALSE)</f>
        <v>70</v>
      </c>
      <c r="I15" s="8">
        <v>0</v>
      </c>
      <c r="J15" s="8">
        <f t="shared" si="0"/>
        <v>1050</v>
      </c>
    </row>
    <row r="16" spans="1:10" s="3" customFormat="1">
      <c r="A16" s="9">
        <v>12</v>
      </c>
      <c r="B16" s="1" t="s">
        <v>54</v>
      </c>
      <c r="C16" s="1" t="s">
        <v>55</v>
      </c>
      <c r="D16" s="1" t="s">
        <v>56</v>
      </c>
      <c r="E16" s="10" t="s">
        <v>6</v>
      </c>
      <c r="F16" s="1" t="s">
        <v>57</v>
      </c>
      <c r="G16" s="1">
        <v>8</v>
      </c>
      <c r="H16" s="8">
        <v>55</v>
      </c>
      <c r="I16" s="8">
        <f>G16*30</f>
        <v>240</v>
      </c>
      <c r="J16" s="8">
        <f t="shared" si="0"/>
        <v>680</v>
      </c>
    </row>
    <row r="17" spans="1:10" s="3" customFormat="1">
      <c r="A17" s="9">
        <v>13</v>
      </c>
      <c r="B17" s="1" t="s">
        <v>58</v>
      </c>
      <c r="C17" s="1" t="s">
        <v>59</v>
      </c>
      <c r="D17" s="1" t="s">
        <v>60</v>
      </c>
      <c r="E17" s="10" t="s">
        <v>6</v>
      </c>
      <c r="F17" s="1" t="s">
        <v>4</v>
      </c>
      <c r="G17" s="1">
        <v>15</v>
      </c>
      <c r="H17" s="8">
        <f>VLOOKUP(F17,[1]Consignment!$F$3:$H$23,3,FALSE)</f>
        <v>70</v>
      </c>
      <c r="I17" s="8">
        <f>G17*30</f>
        <v>450</v>
      </c>
      <c r="J17" s="8">
        <f t="shared" si="0"/>
        <v>1500</v>
      </c>
    </row>
    <row r="18" spans="1:10" s="3" customFormat="1">
      <c r="A18" s="9">
        <v>14</v>
      </c>
      <c r="B18" s="1" t="s">
        <v>61</v>
      </c>
      <c r="C18" s="1" t="s">
        <v>62</v>
      </c>
      <c r="D18" s="1" t="s">
        <v>63</v>
      </c>
      <c r="E18" s="10" t="s">
        <v>6</v>
      </c>
      <c r="F18" s="1" t="s">
        <v>2</v>
      </c>
      <c r="G18" s="1">
        <v>24</v>
      </c>
      <c r="H18" s="8">
        <f>VLOOKUP(F18,[1]Consignment!$F$3:$H$23,3,FALSE)</f>
        <v>70</v>
      </c>
      <c r="I18" s="8">
        <f>G18*50</f>
        <v>1200</v>
      </c>
      <c r="J18" s="8">
        <f t="shared" si="0"/>
        <v>2880</v>
      </c>
    </row>
    <row r="19" spans="1:10" s="3" customFormat="1">
      <c r="A19" s="9">
        <v>15</v>
      </c>
      <c r="B19" s="1" t="s">
        <v>61</v>
      </c>
      <c r="C19" s="1" t="s">
        <v>64</v>
      </c>
      <c r="D19" s="1" t="s">
        <v>65</v>
      </c>
      <c r="E19" s="10" t="s">
        <v>6</v>
      </c>
      <c r="F19" s="1" t="s">
        <v>5</v>
      </c>
      <c r="G19" s="1">
        <v>1</v>
      </c>
      <c r="H19" s="8">
        <f>VLOOKUP(F19,[1]Consignment!$F$3:$H$23,3,FALSE)</f>
        <v>55</v>
      </c>
      <c r="I19" s="8">
        <f>G19*20</f>
        <v>20</v>
      </c>
      <c r="J19" s="8">
        <f t="shared" si="0"/>
        <v>75</v>
      </c>
    </row>
    <row r="20" spans="1:10" s="3" customFormat="1">
      <c r="A20" s="24" t="s">
        <v>66</v>
      </c>
      <c r="B20" s="25"/>
      <c r="C20" s="25"/>
      <c r="D20" s="25"/>
      <c r="E20" s="25"/>
      <c r="F20" s="25"/>
      <c r="G20" s="25"/>
      <c r="H20" s="25"/>
      <c r="I20" s="26"/>
      <c r="J20" s="11">
        <f>SUM(J5:J19)</f>
        <v>15550</v>
      </c>
    </row>
    <row r="21" spans="1:10" s="3" customFormat="1">
      <c r="A21" s="5"/>
      <c r="B21"/>
      <c r="C21"/>
      <c r="D21"/>
      <c r="E21"/>
      <c r="F21"/>
      <c r="G21" s="2">
        <f>SUM(G5:G19)</f>
        <v>172</v>
      </c>
      <c r="H21" s="6"/>
      <c r="I21" s="6"/>
      <c r="J21" s="6"/>
    </row>
    <row r="22" spans="1:10" s="7" customFormat="1" ht="30" customHeight="1">
      <c r="A22" s="23" t="s">
        <v>20</v>
      </c>
      <c r="B22" s="12"/>
      <c r="C22" s="12"/>
      <c r="D22" s="12"/>
      <c r="E22" s="12"/>
      <c r="F22" s="12"/>
      <c r="G22" s="12"/>
      <c r="H22" s="12"/>
      <c r="I22" s="12"/>
      <c r="J22" s="12"/>
    </row>
    <row r="23" spans="1:10" s="7" customFormat="1" ht="30" customHeight="1">
      <c r="A23" s="12" t="s">
        <v>17</v>
      </c>
      <c r="B23" s="12"/>
      <c r="C23" s="12"/>
      <c r="D23" s="12"/>
      <c r="E23" s="12"/>
      <c r="F23" s="12"/>
      <c r="G23" s="12"/>
      <c r="H23" s="12"/>
      <c r="I23" s="12"/>
      <c r="J23" s="12"/>
    </row>
  </sheetData>
  <sortState ref="B4:J23">
    <sortCondition ref="B4:B23"/>
    <sortCondition ref="C4:C23"/>
  </sortState>
  <mergeCells count="7">
    <mergeCell ref="A23:J23"/>
    <mergeCell ref="A2:F2"/>
    <mergeCell ref="G2:J2"/>
    <mergeCell ref="A3:F3"/>
    <mergeCell ref="G3:J3"/>
    <mergeCell ref="A22:J22"/>
    <mergeCell ref="A20:I20"/>
  </mergeCells>
  <conditionalFormatting sqref="C22:C23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2026-01-05T08:49:00Z</cp:lastPrinted>
  <dcterms:created xsi:type="dcterms:W3CDTF">2025-12-10T07:56:21Z</dcterms:created>
  <dcterms:modified xsi:type="dcterms:W3CDTF">2026-01-05T08:49:00Z</dcterms:modified>
</cp:coreProperties>
</file>