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H12"/>
  <c r="G12"/>
  <c r="L7"/>
  <c r="J5"/>
  <c r="J6"/>
  <c r="J8"/>
  <c r="I5"/>
  <c r="I6"/>
  <c r="L6" s="1"/>
  <c r="I8"/>
  <c r="J4"/>
  <c r="I4"/>
  <c r="L4" s="1"/>
  <c r="L8" l="1"/>
  <c r="L5"/>
</calcChain>
</file>

<file path=xl/sharedStrings.xml><?xml version="1.0" encoding="utf-8"?>
<sst xmlns="http://schemas.openxmlformats.org/spreadsheetml/2006/main" count="43" uniqueCount="38">
  <si>
    <t>01/12/2025</t>
  </si>
  <si>
    <t>8490/8491/8492/8493</t>
  </si>
  <si>
    <t>06/12/2025</t>
  </si>
  <si>
    <t>8501</t>
  </si>
  <si>
    <t>05/12/2025</t>
  </si>
  <si>
    <t>8455/8456</t>
  </si>
  <si>
    <t>8417</t>
  </si>
  <si>
    <t>09/12/2025</t>
  </si>
  <si>
    <t>8567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</si>
  <si>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</si>
  <si>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</si>
  <si>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</si>
  <si>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</si>
  <si>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</si>
  <si>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</si>
  <si>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</si>
  <si>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</si>
  <si>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JA/15195</t>
  </si>
  <si>
    <t>JA/15447</t>
  </si>
  <si>
    <t>JA/15462</t>
  </si>
  <si>
    <t>JA/15476</t>
  </si>
  <si>
    <t>JA/15642</t>
  </si>
  <si>
    <t>DHENKANAL</t>
  </si>
  <si>
    <t>BINISHPUR</t>
  </si>
  <si>
    <t>TALCHER</t>
  </si>
  <si>
    <t>BEGUNIA</t>
  </si>
  <si>
    <t>NIALI</t>
  </si>
  <si>
    <t>CTC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</si>
  <si>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</si>
  <si>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</si>
  <si>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</si>
  <si>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</si>
  <si>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</si>
  <si>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</si>
  <si>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</si>
  <si>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</si>
  <si>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FOURTEEN THOUSAND TWO HUNDRED SEVENTY FOUR ONLY)</t>
  </si>
  <si>
    <t>Bill Date: 31/12/2025
Bill NO : 23486
Total Amount : 14274.00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</si>
</sst>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133350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41719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  <row r="168">
          <cell r="C168" t="str">
            <v>KAKATPUR</v>
          </cell>
          <cell r="E168">
            <v>3.2</v>
          </cell>
          <cell r="F168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D17" sqref="D17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19.85546875" bestFit="1" customWidth="1"/>
    <col min="5" max="5" width="6.42578125" bestFit="1" customWidth="1"/>
    <col min="6" max="6" width="12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 t="s">
        <v>32</v>
      </c>
      <c r="I1" s="15"/>
      <c r="J1" s="15"/>
      <c r="K1" s="15"/>
      <c r="L1" s="16"/>
    </row>
    <row r="2" spans="1:12" s="6" customFormat="1" ht="69" customHeight="1">
      <c r="A2" s="12" t="s">
        <v>33</v>
      </c>
      <c r="B2" s="13"/>
      <c r="C2" s="13"/>
      <c r="D2" s="13"/>
      <c r="E2" s="13"/>
      <c r="F2" s="13"/>
      <c r="G2" s="13"/>
      <c r="H2" s="14" t="s">
        <v>37</v>
      </c>
      <c r="I2" s="15"/>
      <c r="J2" s="15"/>
      <c r="K2" s="15"/>
      <c r="L2" s="16"/>
    </row>
    <row r="3" spans="1:12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16</v>
      </c>
      <c r="H3" s="3" t="s">
        <v>15</v>
      </c>
      <c r="I3" s="4" t="s">
        <v>28</v>
      </c>
      <c r="J3" s="4" t="s">
        <v>29</v>
      </c>
      <c r="K3" s="4" t="s">
        <v>30</v>
      </c>
      <c r="L3" s="4" t="s">
        <v>31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27</v>
      </c>
      <c r="F4" s="2" t="s">
        <v>22</v>
      </c>
      <c r="G4" s="2">
        <v>77</v>
      </c>
      <c r="H4" s="2">
        <v>833</v>
      </c>
      <c r="I4" s="2">
        <f>VLOOKUP(F4,'[1]SPINAX CHEM'!$C$4:$E$168,3,FALSE)</f>
        <v>2.84</v>
      </c>
      <c r="J4" s="5">
        <f>VLOOKUP(F4,'[1]SPINAX CHEM'!$C$4:$H$168,6,FALSE)</f>
        <v>0</v>
      </c>
      <c r="K4" s="5">
        <v>20</v>
      </c>
      <c r="L4" s="5">
        <f>H4*I4+J4+K4</f>
        <v>2385.7199999999998</v>
      </c>
    </row>
    <row r="5" spans="1:12">
      <c r="A5" s="2">
        <v>3</v>
      </c>
      <c r="B5" s="2" t="s">
        <v>4</v>
      </c>
      <c r="C5" s="2" t="s">
        <v>19</v>
      </c>
      <c r="D5" s="2" t="s">
        <v>5</v>
      </c>
      <c r="E5" s="2" t="s">
        <v>27</v>
      </c>
      <c r="F5" s="2" t="s">
        <v>24</v>
      </c>
      <c r="G5" s="2">
        <v>39</v>
      </c>
      <c r="H5" s="2">
        <v>403</v>
      </c>
      <c r="I5" s="2">
        <f>VLOOKUP(F5,'[1]SPINAX CHEM'!$C$4:$E$168,3,FALSE)</f>
        <v>2.84</v>
      </c>
      <c r="J5" s="5">
        <f>VLOOKUP(F5,'[1]SPINAX CHEM'!$C$4:$H$168,6,FALSE)</f>
        <v>0</v>
      </c>
      <c r="K5" s="5">
        <v>20</v>
      </c>
      <c r="L5" s="5">
        <f>H5*I5+J5+K5</f>
        <v>1164.52</v>
      </c>
    </row>
    <row r="6" spans="1:12">
      <c r="A6" s="2">
        <v>4</v>
      </c>
      <c r="B6" s="2" t="s">
        <v>4</v>
      </c>
      <c r="C6" s="2" t="s">
        <v>20</v>
      </c>
      <c r="D6" s="2" t="s">
        <v>6</v>
      </c>
      <c r="E6" s="2" t="s">
        <v>27</v>
      </c>
      <c r="F6" s="2" t="s">
        <v>25</v>
      </c>
      <c r="G6" s="2">
        <v>171</v>
      </c>
      <c r="H6" s="2">
        <v>1488</v>
      </c>
      <c r="I6" s="2">
        <f>VLOOKUP(F6,'[1]SPINAX CHEM'!$C$4:$E$168,3,FALSE)</f>
        <v>2.84</v>
      </c>
      <c r="J6" s="5">
        <f>VLOOKUP(F6,'[1]SPINAX CHEM'!$C$4:$H$168,6,FALSE)</f>
        <v>0</v>
      </c>
      <c r="K6" s="5">
        <v>20</v>
      </c>
      <c r="L6" s="5">
        <f>H6*I6+J6+K6</f>
        <v>4245.92</v>
      </c>
    </row>
    <row r="7" spans="1:12">
      <c r="A7" s="2">
        <v>5</v>
      </c>
      <c r="B7" s="2" t="s">
        <v>2</v>
      </c>
      <c r="C7" s="2" t="s">
        <v>18</v>
      </c>
      <c r="D7" s="2" t="s">
        <v>3</v>
      </c>
      <c r="E7" s="2" t="s">
        <v>27</v>
      </c>
      <c r="F7" s="2" t="s">
        <v>23</v>
      </c>
      <c r="G7" s="2">
        <v>153</v>
      </c>
      <c r="H7" s="2">
        <v>1412</v>
      </c>
      <c r="I7" s="2">
        <v>2.84</v>
      </c>
      <c r="J7" s="5">
        <v>0</v>
      </c>
      <c r="K7" s="5">
        <v>20</v>
      </c>
      <c r="L7" s="5">
        <f>H7*I7+J7+K7</f>
        <v>4030.08</v>
      </c>
    </row>
    <row r="8" spans="1:12">
      <c r="A8" s="2">
        <v>6</v>
      </c>
      <c r="B8" s="2" t="s">
        <v>7</v>
      </c>
      <c r="C8" s="2" t="s">
        <v>21</v>
      </c>
      <c r="D8" s="2" t="s">
        <v>8</v>
      </c>
      <c r="E8" s="2" t="s">
        <v>27</v>
      </c>
      <c r="F8" s="2" t="s">
        <v>26</v>
      </c>
      <c r="G8" s="2">
        <v>45</v>
      </c>
      <c r="H8" s="2">
        <v>855</v>
      </c>
      <c r="I8" s="2">
        <f>VLOOKUP(F8,'[1]SPINAX CHEM'!$C$4:$E$168,3,FALSE)</f>
        <v>2.84</v>
      </c>
      <c r="J8" s="5">
        <f>VLOOKUP(F8,'[1]SPINAX CHEM'!$C$4:$H$168,6,FALSE)</f>
        <v>0</v>
      </c>
      <c r="K8" s="5">
        <v>20</v>
      </c>
      <c r="L8" s="5">
        <f>H8*I8+J8+K8</f>
        <v>2448.1999999999998</v>
      </c>
    </row>
    <row r="9" spans="1:12" s="8" customFormat="1">
      <c r="A9" s="17" t="s">
        <v>36</v>
      </c>
      <c r="B9" s="18"/>
      <c r="C9" s="18"/>
      <c r="D9" s="18"/>
      <c r="E9" s="18"/>
      <c r="F9" s="18"/>
      <c r="G9" s="18"/>
      <c r="H9" s="18"/>
      <c r="I9" s="19"/>
      <c r="J9" s="19"/>
      <c r="K9" s="20"/>
      <c r="L9" s="7">
        <f>ROUND(SUM(L4:L8),0)</f>
        <v>14274</v>
      </c>
    </row>
    <row r="10" spans="1:12" s="8" customFormat="1" ht="30" customHeight="1">
      <c r="A10" s="10" t="s">
        <v>34</v>
      </c>
      <c r="B10" s="10"/>
      <c r="C10" s="10"/>
      <c r="D10" s="10"/>
      <c r="E10" s="10"/>
      <c r="F10" s="10"/>
      <c r="G10" s="10"/>
      <c r="H10" s="10"/>
      <c r="I10" s="11"/>
      <c r="J10" s="11"/>
      <c r="K10" s="11"/>
      <c r="L10" s="11"/>
    </row>
    <row r="11" spans="1:12" s="8" customFormat="1" ht="30" customHeight="1">
      <c r="A11" s="10" t="s">
        <v>35</v>
      </c>
      <c r="B11" s="10"/>
      <c r="C11" s="10"/>
      <c r="D11" s="10"/>
      <c r="E11" s="10"/>
      <c r="F11" s="10"/>
      <c r="G11" s="10"/>
      <c r="H11" s="10"/>
      <c r="I11" s="11"/>
      <c r="J11" s="11"/>
      <c r="K11" s="11"/>
      <c r="L11" s="11"/>
    </row>
    <row r="12" spans="1:12">
      <c r="D12" s="6"/>
      <c r="G12" s="9">
        <f>SUM(G4:G8)</f>
        <v>485</v>
      </c>
      <c r="H12" s="9">
        <f>SUM(H4:H8)</f>
        <v>4991</v>
      </c>
    </row>
  </sheetData>
  <sortState ref="B2:I9">
    <sortCondition ref="B2:B9"/>
  </sortState>
  <mergeCells count="7">
    <mergeCell ref="A11:L11"/>
    <mergeCell ref="A1:G1"/>
    <mergeCell ref="H1:L1"/>
    <mergeCell ref="A2:G2"/>
    <mergeCell ref="H2:L2"/>
    <mergeCell ref="A9:K9"/>
    <mergeCell ref="A10:L10"/>
  </mergeCells>
  <pageMargins left="0.21" right="0.1574803149606299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2026-01-12T05:39:55Z</cp:lastPrinted>
  <dcterms:created xsi:type="dcterms:W3CDTF">2026-01-10T13:32:59Z</dcterms:created>
  <dcterms:modified xsi:type="dcterms:W3CDTF">2026-01-12T05:39:57Z</dcterms:modified>
</cp:coreProperties>
</file>