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3" i="1" l="1"/>
  <c r="I21" i="1"/>
  <c r="H21" i="1"/>
  <c r="K21" i="1" s="1"/>
  <c r="I20" i="1"/>
  <c r="H20" i="1"/>
  <c r="K20" i="1" s="1"/>
  <c r="I19" i="1"/>
  <c r="H19" i="1"/>
  <c r="K19" i="1" s="1"/>
  <c r="I18" i="1"/>
  <c r="K18" i="1" s="1"/>
  <c r="I17" i="1"/>
  <c r="H17" i="1"/>
  <c r="I16" i="1"/>
  <c r="H16" i="1"/>
  <c r="I15" i="1"/>
  <c r="K15" i="1" s="1"/>
  <c r="I14" i="1"/>
  <c r="K14" i="1" s="1"/>
  <c r="I13" i="1"/>
  <c r="H13" i="1"/>
  <c r="I12" i="1"/>
  <c r="H12" i="1"/>
  <c r="K12" i="1" s="1"/>
  <c r="I11" i="1"/>
  <c r="K11" i="1" s="1"/>
  <c r="I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I4" i="1"/>
  <c r="K4" i="1" s="1"/>
  <c r="K13" i="1" l="1"/>
  <c r="K16" i="1"/>
  <c r="K17" i="1"/>
  <c r="K22" i="1" s="1"/>
</calcChain>
</file>

<file path=xl/sharedStrings.xml><?xml version="1.0" encoding="utf-8"?>
<sst xmlns="http://schemas.openxmlformats.org/spreadsheetml/2006/main" count="132" uniqueCount="84">
  <si>
    <t>INVOICE
PRAGATI LOGISTICS,SAMANTA SAHI KHUNTIA LANE,8984191006
GST No:21AGHPB9356M1Z9</t>
  </si>
  <si>
    <t>Thanking you for your business.
PRAGATI LOGISTICS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</si>
  <si>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</si>
  <si>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</si>
  <si>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</si>
  <si>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</si>
  <si>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</si>
  <si>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</si>
  <si>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</si>
  <si>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</si>
  <si>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DD.CH.</t>
  </si>
  <si>
    <t>LR CH.</t>
  </si>
  <si>
    <t>AMT.</t>
  </si>
  <si>
    <t>0-100</t>
  </si>
  <si>
    <t>101-250</t>
  </si>
  <si>
    <t>251 ABOVE</t>
  </si>
  <si>
    <t>BBSR</t>
  </si>
  <si>
    <t>DD.CH</t>
  </si>
  <si>
    <t>INV. NO.</t>
  </si>
  <si>
    <t xml:space="preserve">RK TRADING
ADDRESS: PEYTONSAHI  CUTTACK 753001,7008685154
GST NO:21AKHPA9708L2Z6
</t>
  </si>
  <si>
    <t>SIMILIGUDA</t>
  </si>
  <si>
    <t>KESINGA</t>
  </si>
  <si>
    <t>BARIPADA</t>
  </si>
  <si>
    <t>BHUBANESWAR</t>
  </si>
  <si>
    <t>PRODUCT</t>
  </si>
  <si>
    <t>AGARBATTI</t>
  </si>
  <si>
    <t>TEA</t>
  </si>
  <si>
    <t>KORIAN</t>
  </si>
  <si>
    <t>ITAMATI</t>
  </si>
  <si>
    <t>158</t>
  </si>
  <si>
    <t>JEYPORE</t>
  </si>
  <si>
    <t>Kindly, verify &amp; confirm within 7 days, else GST will be filed by 20th SEPTEMBER, 2025. 
GST to be paid by Consignor under Reverse Charge Mechanism(RCM) as per GST.</t>
  </si>
  <si>
    <t>07/8/2025</t>
  </si>
  <si>
    <t>PL/MA/04746</t>
  </si>
  <si>
    <t>179</t>
  </si>
  <si>
    <t>KEONJHAR</t>
  </si>
  <si>
    <t>PL/MA/04747</t>
  </si>
  <si>
    <t>189</t>
  </si>
  <si>
    <t>PL/MA/04748</t>
  </si>
  <si>
    <t>PL/MA/04749</t>
  </si>
  <si>
    <t>182</t>
  </si>
  <si>
    <t>PL/MA/04750</t>
  </si>
  <si>
    <t>184</t>
  </si>
  <si>
    <t>PL/MA/04751</t>
  </si>
  <si>
    <t>183</t>
  </si>
  <si>
    <t>PL/MA/04752</t>
  </si>
  <si>
    <t>177</t>
  </si>
  <si>
    <t>CHANDBALI</t>
  </si>
  <si>
    <t>PL/MA/04753</t>
  </si>
  <si>
    <t>192</t>
  </si>
  <si>
    <t>CHAKESIANI</t>
  </si>
  <si>
    <t>13/8/2025</t>
  </si>
  <si>
    <t>PL/MA/04929</t>
  </si>
  <si>
    <t>181</t>
  </si>
  <si>
    <t>18/8/2025</t>
  </si>
  <si>
    <t>PL/MA/05074</t>
  </si>
  <si>
    <t>199</t>
  </si>
  <si>
    <t>19/8/2025</t>
  </si>
  <si>
    <t>PL/JA/09251</t>
  </si>
  <si>
    <t>203</t>
  </si>
  <si>
    <t>RAHAMA</t>
  </si>
  <si>
    <t>PL/JA/09252</t>
  </si>
  <si>
    <t>204</t>
  </si>
  <si>
    <t>JATNI</t>
  </si>
  <si>
    <t>PL/JA/09455</t>
  </si>
  <si>
    <t>205</t>
  </si>
  <si>
    <t>20/8/2025</t>
  </si>
  <si>
    <t>PL/DO/07651</t>
  </si>
  <si>
    <t>201</t>
  </si>
  <si>
    <t>22/8/2025</t>
  </si>
  <si>
    <t>PL/DO/07885</t>
  </si>
  <si>
    <t>212</t>
  </si>
  <si>
    <t>PURI</t>
  </si>
  <si>
    <t>23/8/2025</t>
  </si>
  <si>
    <t>PL/MA/05363</t>
  </si>
  <si>
    <t>213</t>
  </si>
  <si>
    <t>24/8/2025</t>
  </si>
  <si>
    <t>PL/DO/07909</t>
  </si>
  <si>
    <t>211</t>
  </si>
  <si>
    <t>28/8/2025</t>
  </si>
  <si>
    <t>PL/DO/08064</t>
  </si>
  <si>
    <t>220</t>
  </si>
  <si>
    <t>(RUPEES FIFTEEN THOUSAND NINE HUNDRED FIFTY ONLY)</t>
  </si>
  <si>
    <t>Bill Date: 31/08/2025
Bill NO : 14622
Total Amount:  15950.00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</si>
</sst>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4" fontId="1" fillId="0" borderId="0" xfId="0" applyNumberFormat="1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3" fillId="0" borderId="1" xfId="0" applyNumberFormat="1" applyFont="1" applyBorder="1"/>
    <xf numFmtId="0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6</xdr:col>
      <xdr:colOff>247650</xdr:colOff>
      <xdr:row>0</xdr:row>
      <xdr:rowOff>1104899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4"/>
          <a:ext cx="4086225" cy="1057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JULY,%202025/RK%20TRA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KORIAN</v>
          </cell>
          <cell r="G4">
            <v>6</v>
          </cell>
          <cell r="H4">
            <v>60</v>
          </cell>
        </row>
        <row r="5">
          <cell r="F5" t="str">
            <v>SIMILIGUDA</v>
          </cell>
          <cell r="G5">
            <v>4</v>
          </cell>
          <cell r="H5">
            <v>150</v>
          </cell>
        </row>
        <row r="6">
          <cell r="F6" t="str">
            <v>PARADEEP</v>
          </cell>
          <cell r="G6">
            <v>2</v>
          </cell>
          <cell r="H6">
            <v>60</v>
          </cell>
        </row>
        <row r="7">
          <cell r="F7" t="str">
            <v>NIMAPARA</v>
          </cell>
          <cell r="G7">
            <v>3</v>
          </cell>
          <cell r="H7">
            <v>60</v>
          </cell>
        </row>
        <row r="8">
          <cell r="F8" t="str">
            <v>BARIPADA</v>
          </cell>
          <cell r="G8">
            <v>45</v>
          </cell>
          <cell r="H8">
            <v>80</v>
          </cell>
        </row>
        <row r="9">
          <cell r="F9" t="str">
            <v>BHAWANIPATNA</v>
          </cell>
          <cell r="G9">
            <v>10</v>
          </cell>
          <cell r="H9">
            <v>150</v>
          </cell>
        </row>
        <row r="10">
          <cell r="F10" t="str">
            <v>KESINGA</v>
          </cell>
          <cell r="G10">
            <v>5</v>
          </cell>
          <cell r="H10">
            <v>150</v>
          </cell>
        </row>
        <row r="11">
          <cell r="F11" t="str">
            <v>PHULBANI</v>
          </cell>
          <cell r="G11">
            <v>5</v>
          </cell>
          <cell r="H11">
            <v>80</v>
          </cell>
        </row>
        <row r="12">
          <cell r="F12" t="str">
            <v>ITAMATI</v>
          </cell>
          <cell r="G12">
            <v>16</v>
          </cell>
          <cell r="H12">
            <v>80</v>
          </cell>
        </row>
        <row r="13">
          <cell r="F13" t="str">
            <v>NIRAKARPUR</v>
          </cell>
          <cell r="G13">
            <v>10</v>
          </cell>
          <cell r="H13">
            <v>80</v>
          </cell>
        </row>
        <row r="14">
          <cell r="F14" t="str">
            <v>BHUBANESWAR</v>
          </cell>
          <cell r="G14">
            <v>4</v>
          </cell>
          <cell r="H14">
            <v>50</v>
          </cell>
        </row>
        <row r="15">
          <cell r="F15" t="str">
            <v>TANGI</v>
          </cell>
          <cell r="G15">
            <v>5</v>
          </cell>
          <cell r="H15">
            <v>80</v>
          </cell>
        </row>
        <row r="16">
          <cell r="F16" t="str">
            <v>MALKANGIRI</v>
          </cell>
          <cell r="G16">
            <v>2</v>
          </cell>
          <cell r="H16">
            <v>150</v>
          </cell>
        </row>
        <row r="17">
          <cell r="F17" t="str">
            <v>SIMILIGUDA</v>
          </cell>
          <cell r="G17">
            <v>4</v>
          </cell>
          <cell r="H17">
            <v>150</v>
          </cell>
        </row>
        <row r="18">
          <cell r="F18" t="str">
            <v>JEYPORE</v>
          </cell>
          <cell r="G18">
            <v>21</v>
          </cell>
          <cell r="H18">
            <v>150</v>
          </cell>
        </row>
        <row r="19">
          <cell r="F19" t="str">
            <v>JAGATSINGHPUR</v>
          </cell>
          <cell r="G19">
            <v>3</v>
          </cell>
          <cell r="H19">
            <v>60</v>
          </cell>
        </row>
        <row r="20">
          <cell r="F20" t="str">
            <v>JANKIA</v>
          </cell>
          <cell r="G20">
            <v>8</v>
          </cell>
          <cell r="H20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>
      <selection activeCell="R6" sqref="R6"/>
    </sheetView>
  </sheetViews>
  <sheetFormatPr defaultRowHeight="15"/>
  <cols>
    <col min="1" max="1" width="3.42578125" style="1" bestFit="1" customWidth="1"/>
    <col min="2" max="2" width="10" style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6.28515625" style="1" customWidth="1"/>
    <col min="7" max="7" width="5.42578125" style="1" bestFit="1" customWidth="1"/>
    <col min="8" max="8" width="6.5703125" style="2" bestFit="1" customWidth="1"/>
    <col min="9" max="9" width="7.140625" style="2" bestFit="1" customWidth="1"/>
    <col min="10" max="10" width="6.42578125" style="2" bestFit="1" customWidth="1"/>
    <col min="11" max="11" width="8.5703125" style="2" bestFit="1" customWidth="1"/>
    <col min="12" max="12" width="11" style="1" bestFit="1" customWidth="1"/>
    <col min="13" max="13" width="9.140625" style="1"/>
    <col min="14" max="14" width="11.5703125" style="1" bestFit="1" customWidth="1"/>
    <col min="15" max="16384" width="9.140625" style="1"/>
  </cols>
  <sheetData>
    <row r="1" spans="1:18" ht="90" customHeight="1">
      <c r="A1" s="23"/>
      <c r="B1" s="24"/>
      <c r="C1" s="24"/>
      <c r="D1" s="24"/>
      <c r="E1" s="24"/>
      <c r="F1" s="24"/>
      <c r="G1" s="24"/>
      <c r="H1" s="26" t="s">
        <v>0</v>
      </c>
      <c r="I1" s="26"/>
      <c r="J1" s="26"/>
      <c r="K1" s="26"/>
    </row>
    <row r="2" spans="1:18" ht="63.75" customHeight="1">
      <c r="A2" s="25" t="s">
        <v>19</v>
      </c>
      <c r="B2" s="25"/>
      <c r="C2" s="25"/>
      <c r="D2" s="25"/>
      <c r="E2" s="25"/>
      <c r="F2" s="25"/>
      <c r="G2" s="25"/>
      <c r="H2" s="27" t="s">
        <v>83</v>
      </c>
      <c r="I2" s="28"/>
      <c r="J2" s="28"/>
      <c r="K2" s="29"/>
    </row>
    <row r="3" spans="1:18" s="3" customFormat="1" ht="15" customHeight="1">
      <c r="A3" s="9" t="s">
        <v>3</v>
      </c>
      <c r="B3" s="9" t="s">
        <v>4</v>
      </c>
      <c r="C3" s="9" t="s">
        <v>5</v>
      </c>
      <c r="D3" s="9" t="s">
        <v>18</v>
      </c>
      <c r="E3" s="9" t="s">
        <v>6</v>
      </c>
      <c r="F3" s="9" t="s">
        <v>7</v>
      </c>
      <c r="G3" s="9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9" t="s">
        <v>24</v>
      </c>
    </row>
    <row r="4" spans="1:18" s="3" customFormat="1" ht="15" customHeight="1">
      <c r="A4" s="10">
        <v>1</v>
      </c>
      <c r="B4" s="11" t="s">
        <v>32</v>
      </c>
      <c r="C4" s="11" t="s">
        <v>33</v>
      </c>
      <c r="D4" s="11" t="s">
        <v>34</v>
      </c>
      <c r="E4" s="33" t="s">
        <v>2</v>
      </c>
      <c r="F4" s="11" t="s">
        <v>35</v>
      </c>
      <c r="G4" s="11">
        <v>3</v>
      </c>
      <c r="H4" s="12">
        <v>80</v>
      </c>
      <c r="I4" s="12">
        <f>G4*15</f>
        <v>45</v>
      </c>
      <c r="J4" s="12">
        <v>30</v>
      </c>
      <c r="K4" s="12">
        <f>G4*H4+I4+J4</f>
        <v>315</v>
      </c>
      <c r="L4" s="11" t="s">
        <v>25</v>
      </c>
    </row>
    <row r="5" spans="1:18" s="3" customFormat="1" ht="15" customHeight="1">
      <c r="A5" s="10">
        <v>2</v>
      </c>
      <c r="B5" s="11" t="s">
        <v>32</v>
      </c>
      <c r="C5" s="11" t="s">
        <v>36</v>
      </c>
      <c r="D5" s="11" t="s">
        <v>37</v>
      </c>
      <c r="E5" s="33" t="s">
        <v>2</v>
      </c>
      <c r="F5" s="11" t="s">
        <v>21</v>
      </c>
      <c r="G5" s="11">
        <v>6</v>
      </c>
      <c r="H5" s="12">
        <f>VLOOKUP(F5,[1]Invoice!$F$4:$H$20,3,FALSE)</f>
        <v>150</v>
      </c>
      <c r="I5" s="12">
        <f>G5*15</f>
        <v>90</v>
      </c>
      <c r="J5" s="12">
        <v>30</v>
      </c>
      <c r="K5" s="12">
        <f>G5*H5+I5+J5</f>
        <v>1020</v>
      </c>
      <c r="L5" s="11" t="s">
        <v>25</v>
      </c>
    </row>
    <row r="6" spans="1:18" s="3" customFormat="1" ht="15" customHeight="1">
      <c r="A6" s="10">
        <v>3</v>
      </c>
      <c r="B6" s="11" t="s">
        <v>32</v>
      </c>
      <c r="C6" s="11" t="s">
        <v>38</v>
      </c>
      <c r="D6" s="11" t="s">
        <v>29</v>
      </c>
      <c r="E6" s="33" t="s">
        <v>2</v>
      </c>
      <c r="F6" s="11" t="s">
        <v>30</v>
      </c>
      <c r="G6" s="11">
        <v>7</v>
      </c>
      <c r="H6" s="12">
        <f>VLOOKUP(F6,[1]Invoice!$F$4:$H$20,3,FALSE)</f>
        <v>150</v>
      </c>
      <c r="I6" s="12">
        <f>G6*15</f>
        <v>105</v>
      </c>
      <c r="J6" s="12">
        <v>30</v>
      </c>
      <c r="K6" s="12">
        <f>G6*H6+I6+J6</f>
        <v>1185</v>
      </c>
      <c r="L6" s="11" t="s">
        <v>25</v>
      </c>
      <c r="P6" s="5" t="s">
        <v>13</v>
      </c>
      <c r="Q6" s="5" t="s">
        <v>14</v>
      </c>
      <c r="R6" s="5" t="s">
        <v>15</v>
      </c>
    </row>
    <row r="7" spans="1:18" s="3" customFormat="1" ht="15" customHeight="1">
      <c r="A7" s="10">
        <v>4</v>
      </c>
      <c r="B7" s="11" t="s">
        <v>32</v>
      </c>
      <c r="C7" s="11" t="s">
        <v>39</v>
      </c>
      <c r="D7" s="11" t="s">
        <v>40</v>
      </c>
      <c r="E7" s="33" t="s">
        <v>2</v>
      </c>
      <c r="F7" s="11" t="s">
        <v>23</v>
      </c>
      <c r="G7" s="11">
        <v>3</v>
      </c>
      <c r="H7" s="12">
        <f>VLOOKUP(F7,[1]Invoice!$F$4:$H$20,3,FALSE)</f>
        <v>50</v>
      </c>
      <c r="I7" s="12">
        <f>G7*15</f>
        <v>45</v>
      </c>
      <c r="J7" s="12">
        <v>30</v>
      </c>
      <c r="K7" s="12">
        <f>G7*H7+I7+J7</f>
        <v>225</v>
      </c>
      <c r="L7" s="11" t="s">
        <v>25</v>
      </c>
      <c r="P7" s="6">
        <v>60</v>
      </c>
      <c r="Q7" s="6">
        <v>80</v>
      </c>
      <c r="R7" s="6">
        <v>150</v>
      </c>
    </row>
    <row r="8" spans="1:18" s="3" customFormat="1" ht="15" customHeight="1">
      <c r="A8" s="10">
        <v>5</v>
      </c>
      <c r="B8" s="11" t="s">
        <v>32</v>
      </c>
      <c r="C8" s="11" t="s">
        <v>41</v>
      </c>
      <c r="D8" s="11" t="s">
        <v>42</v>
      </c>
      <c r="E8" s="33" t="s">
        <v>2</v>
      </c>
      <c r="F8" s="11" t="s">
        <v>23</v>
      </c>
      <c r="G8" s="11">
        <v>2</v>
      </c>
      <c r="H8" s="12">
        <f>VLOOKUP(F8,[1]Invoice!$F$4:$H$20,3,FALSE)</f>
        <v>50</v>
      </c>
      <c r="I8" s="12">
        <f>G8*15</f>
        <v>30</v>
      </c>
      <c r="J8" s="12">
        <v>30</v>
      </c>
      <c r="K8" s="12">
        <f>G8*H8+I8+J8</f>
        <v>160</v>
      </c>
      <c r="L8" s="11" t="s">
        <v>25</v>
      </c>
      <c r="P8" s="7"/>
      <c r="Q8" s="7"/>
      <c r="R8" s="7"/>
    </row>
    <row r="9" spans="1:18" s="3" customFormat="1" ht="15" customHeight="1">
      <c r="A9" s="10">
        <v>6</v>
      </c>
      <c r="B9" s="11" t="s">
        <v>32</v>
      </c>
      <c r="C9" s="11" t="s">
        <v>43</v>
      </c>
      <c r="D9" s="11" t="s">
        <v>44</v>
      </c>
      <c r="E9" s="33" t="s">
        <v>2</v>
      </c>
      <c r="F9" s="11" t="s">
        <v>23</v>
      </c>
      <c r="G9" s="11">
        <v>1</v>
      </c>
      <c r="H9" s="12">
        <f>VLOOKUP(F9,[1]Invoice!$F$4:$H$20,3,FALSE)</f>
        <v>50</v>
      </c>
      <c r="I9" s="12">
        <f>G9*15</f>
        <v>15</v>
      </c>
      <c r="J9" s="12">
        <v>30</v>
      </c>
      <c r="K9" s="12">
        <f>G9*H9+I9+J9</f>
        <v>95</v>
      </c>
      <c r="L9" s="11" t="s">
        <v>25</v>
      </c>
      <c r="P9" s="8" t="s">
        <v>16</v>
      </c>
      <c r="Q9" s="6">
        <v>50</v>
      </c>
      <c r="R9" s="7"/>
    </row>
    <row r="10" spans="1:18" s="3" customFormat="1" ht="15" customHeight="1">
      <c r="A10" s="10">
        <v>7</v>
      </c>
      <c r="B10" s="11" t="s">
        <v>32</v>
      </c>
      <c r="C10" s="11" t="s">
        <v>45</v>
      </c>
      <c r="D10" s="11" t="s">
        <v>46</v>
      </c>
      <c r="E10" s="33" t="s">
        <v>2</v>
      </c>
      <c r="F10" s="11" t="s">
        <v>47</v>
      </c>
      <c r="G10" s="11">
        <v>3</v>
      </c>
      <c r="H10" s="12">
        <v>80</v>
      </c>
      <c r="I10" s="12">
        <f>G10*15</f>
        <v>45</v>
      </c>
      <c r="J10" s="12">
        <v>30</v>
      </c>
      <c r="K10" s="12">
        <f>G10*H10+I10+J10</f>
        <v>315</v>
      </c>
      <c r="L10" s="11" t="s">
        <v>25</v>
      </c>
      <c r="P10" s="8" t="s">
        <v>17</v>
      </c>
      <c r="Q10" s="6">
        <v>15</v>
      </c>
      <c r="R10" s="7"/>
    </row>
    <row r="11" spans="1:18" s="3" customFormat="1" ht="15" customHeight="1">
      <c r="A11" s="10">
        <v>8</v>
      </c>
      <c r="B11" s="11" t="s">
        <v>32</v>
      </c>
      <c r="C11" s="11" t="s">
        <v>48</v>
      </c>
      <c r="D11" s="11" t="s">
        <v>49</v>
      </c>
      <c r="E11" s="33" t="s">
        <v>2</v>
      </c>
      <c r="F11" s="11" t="s">
        <v>50</v>
      </c>
      <c r="G11" s="11">
        <v>4</v>
      </c>
      <c r="H11" s="12">
        <v>50</v>
      </c>
      <c r="I11" s="12">
        <f>G11*15</f>
        <v>60</v>
      </c>
      <c r="J11" s="12">
        <v>30</v>
      </c>
      <c r="K11" s="12">
        <f>G11*H11+I11+J11</f>
        <v>290</v>
      </c>
      <c r="L11" s="11" t="s">
        <v>25</v>
      </c>
      <c r="P11" s="8" t="s">
        <v>11</v>
      </c>
      <c r="Q11" s="6">
        <v>30</v>
      </c>
      <c r="R11" s="7"/>
    </row>
    <row r="12" spans="1:18" s="3" customFormat="1" ht="15" customHeight="1">
      <c r="A12" s="10">
        <v>9</v>
      </c>
      <c r="B12" s="11" t="s">
        <v>51</v>
      </c>
      <c r="C12" s="11" t="s">
        <v>52</v>
      </c>
      <c r="D12" s="11" t="s">
        <v>53</v>
      </c>
      <c r="E12" s="33" t="s">
        <v>2</v>
      </c>
      <c r="F12" s="11" t="s">
        <v>22</v>
      </c>
      <c r="G12" s="11">
        <v>26</v>
      </c>
      <c r="H12" s="12">
        <f>VLOOKUP(F12,[1]Invoice!$F$4:$H$20,3,FALSE)</f>
        <v>80</v>
      </c>
      <c r="I12" s="12">
        <f>G12*15</f>
        <v>390</v>
      </c>
      <c r="J12" s="12">
        <v>30</v>
      </c>
      <c r="K12" s="12">
        <f>G12*H12+I12+J12</f>
        <v>2500</v>
      </c>
      <c r="L12" s="11" t="s">
        <v>25</v>
      </c>
    </row>
    <row r="13" spans="1:18" s="3" customFormat="1" ht="15" customHeight="1">
      <c r="A13" s="10">
        <v>10</v>
      </c>
      <c r="B13" s="11" t="s">
        <v>54</v>
      </c>
      <c r="C13" s="11" t="s">
        <v>55</v>
      </c>
      <c r="D13" s="11" t="s">
        <v>56</v>
      </c>
      <c r="E13" s="33" t="s">
        <v>2</v>
      </c>
      <c r="F13" s="11" t="s">
        <v>30</v>
      </c>
      <c r="G13" s="11">
        <v>15</v>
      </c>
      <c r="H13" s="12">
        <f>VLOOKUP(F13,[1]Invoice!$F$4:$H$20,3,FALSE)</f>
        <v>150</v>
      </c>
      <c r="I13" s="12">
        <f>G13*15</f>
        <v>225</v>
      </c>
      <c r="J13" s="12">
        <v>30</v>
      </c>
      <c r="K13" s="12">
        <f>G13*H13+I13+J13</f>
        <v>2505</v>
      </c>
      <c r="L13" s="11" t="s">
        <v>25</v>
      </c>
    </row>
    <row r="14" spans="1:18" s="3" customFormat="1" ht="15" customHeight="1">
      <c r="A14" s="10">
        <v>11</v>
      </c>
      <c r="B14" s="11" t="s">
        <v>57</v>
      </c>
      <c r="C14" s="11" t="s">
        <v>58</v>
      </c>
      <c r="D14" s="11" t="s">
        <v>59</v>
      </c>
      <c r="E14" s="33" t="s">
        <v>2</v>
      </c>
      <c r="F14" s="11" t="s">
        <v>60</v>
      </c>
      <c r="G14" s="11">
        <v>5</v>
      </c>
      <c r="H14" s="12">
        <v>60</v>
      </c>
      <c r="I14" s="12">
        <f>G14*15</f>
        <v>75</v>
      </c>
      <c r="J14" s="12">
        <v>30</v>
      </c>
      <c r="K14" s="12">
        <f>G14*H14+I14+J14</f>
        <v>405</v>
      </c>
      <c r="L14" s="11" t="s">
        <v>26</v>
      </c>
    </row>
    <row r="15" spans="1:18" s="3" customFormat="1" ht="15" customHeight="1">
      <c r="A15" s="10">
        <v>12</v>
      </c>
      <c r="B15" s="11" t="s">
        <v>57</v>
      </c>
      <c r="C15" s="11" t="s">
        <v>61</v>
      </c>
      <c r="D15" s="11" t="s">
        <v>62</v>
      </c>
      <c r="E15" s="33" t="s">
        <v>2</v>
      </c>
      <c r="F15" s="11" t="s">
        <v>63</v>
      </c>
      <c r="G15" s="11">
        <v>6</v>
      </c>
      <c r="H15" s="12">
        <v>60</v>
      </c>
      <c r="I15" s="12">
        <f>G15*15</f>
        <v>90</v>
      </c>
      <c r="J15" s="12">
        <v>30</v>
      </c>
      <c r="K15" s="12">
        <f>G15*H15+I15+J15</f>
        <v>480</v>
      </c>
      <c r="L15" s="11" t="s">
        <v>25</v>
      </c>
    </row>
    <row r="16" spans="1:18" s="3" customFormat="1" ht="15" customHeight="1">
      <c r="A16" s="10">
        <v>13</v>
      </c>
      <c r="B16" s="11" t="s">
        <v>57</v>
      </c>
      <c r="C16" s="11" t="s">
        <v>64</v>
      </c>
      <c r="D16" s="11" t="s">
        <v>65</v>
      </c>
      <c r="E16" s="33" t="s">
        <v>2</v>
      </c>
      <c r="F16" s="11" t="s">
        <v>21</v>
      </c>
      <c r="G16" s="11">
        <v>17</v>
      </c>
      <c r="H16" s="12">
        <f>VLOOKUP(F16,[1]Invoice!$F$4:$H$20,3,FALSE)</f>
        <v>150</v>
      </c>
      <c r="I16" s="12">
        <f>G16*15</f>
        <v>255</v>
      </c>
      <c r="J16" s="12">
        <v>30</v>
      </c>
      <c r="K16" s="12">
        <f>G16*H16+I16+J16</f>
        <v>2835</v>
      </c>
      <c r="L16" s="11" t="s">
        <v>25</v>
      </c>
    </row>
    <row r="17" spans="1:14" s="3" customFormat="1" ht="15" customHeight="1">
      <c r="A17" s="10">
        <v>14</v>
      </c>
      <c r="B17" s="11" t="s">
        <v>66</v>
      </c>
      <c r="C17" s="11" t="s">
        <v>67</v>
      </c>
      <c r="D17" s="11" t="s">
        <v>68</v>
      </c>
      <c r="E17" s="33" t="s">
        <v>2</v>
      </c>
      <c r="F17" s="11" t="s">
        <v>27</v>
      </c>
      <c r="G17" s="11">
        <v>4</v>
      </c>
      <c r="H17" s="12">
        <f>VLOOKUP(F17,[1]Invoice!$F$4:$H$20,3,FALSE)</f>
        <v>60</v>
      </c>
      <c r="I17" s="12">
        <f>G17*15</f>
        <v>60</v>
      </c>
      <c r="J17" s="12">
        <v>30</v>
      </c>
      <c r="K17" s="12">
        <f>G17*H17+I17+J17</f>
        <v>330</v>
      </c>
      <c r="L17" s="11" t="s">
        <v>25</v>
      </c>
    </row>
    <row r="18" spans="1:14" s="3" customFormat="1" ht="15" customHeight="1">
      <c r="A18" s="10">
        <v>15</v>
      </c>
      <c r="B18" s="11" t="s">
        <v>69</v>
      </c>
      <c r="C18" s="11" t="s">
        <v>70</v>
      </c>
      <c r="D18" s="11" t="s">
        <v>71</v>
      </c>
      <c r="E18" s="33" t="s">
        <v>2</v>
      </c>
      <c r="F18" s="11" t="s">
        <v>72</v>
      </c>
      <c r="G18" s="11">
        <v>3</v>
      </c>
      <c r="H18" s="12">
        <v>60</v>
      </c>
      <c r="I18" s="12">
        <f>G18*15</f>
        <v>45</v>
      </c>
      <c r="J18" s="12">
        <v>30</v>
      </c>
      <c r="K18" s="12">
        <f>G18*H18+I18+J18</f>
        <v>255</v>
      </c>
      <c r="L18" s="11" t="s">
        <v>25</v>
      </c>
    </row>
    <row r="19" spans="1:14" s="3" customFormat="1" ht="15" customHeight="1">
      <c r="A19" s="10">
        <v>16</v>
      </c>
      <c r="B19" s="11" t="s">
        <v>73</v>
      </c>
      <c r="C19" s="11" t="s">
        <v>74</v>
      </c>
      <c r="D19" s="11" t="s">
        <v>75</v>
      </c>
      <c r="E19" s="33" t="s">
        <v>2</v>
      </c>
      <c r="F19" s="11" t="s">
        <v>20</v>
      </c>
      <c r="G19" s="11">
        <v>5</v>
      </c>
      <c r="H19" s="12">
        <f>VLOOKUP(F19,[1]Invoice!$F$4:$H$20,3,FALSE)</f>
        <v>150</v>
      </c>
      <c r="I19" s="12">
        <f>G19*15</f>
        <v>75</v>
      </c>
      <c r="J19" s="12">
        <v>30</v>
      </c>
      <c r="K19" s="12">
        <f>G19*H19+I19+J19</f>
        <v>855</v>
      </c>
      <c r="L19" s="11" t="s">
        <v>25</v>
      </c>
    </row>
    <row r="20" spans="1:14" s="3" customFormat="1" ht="15" customHeight="1">
      <c r="A20" s="10">
        <v>17</v>
      </c>
      <c r="B20" s="11" t="s">
        <v>76</v>
      </c>
      <c r="C20" s="11" t="s">
        <v>77</v>
      </c>
      <c r="D20" s="11" t="s">
        <v>78</v>
      </c>
      <c r="E20" s="33" t="s">
        <v>2</v>
      </c>
      <c r="F20" s="11" t="s">
        <v>27</v>
      </c>
      <c r="G20" s="11">
        <v>8</v>
      </c>
      <c r="H20" s="12">
        <f>VLOOKUP(F20,[1]Invoice!$F$4:$H$20,3,FALSE)</f>
        <v>60</v>
      </c>
      <c r="I20" s="12">
        <f>G20*15</f>
        <v>120</v>
      </c>
      <c r="J20" s="12">
        <v>30</v>
      </c>
      <c r="K20" s="12">
        <f>G20*H20+I20+J20</f>
        <v>630</v>
      </c>
      <c r="L20" s="11" t="s">
        <v>25</v>
      </c>
    </row>
    <row r="21" spans="1:14" s="3" customFormat="1" ht="15" customHeight="1">
      <c r="A21" s="10">
        <v>18</v>
      </c>
      <c r="B21" s="11" t="s">
        <v>79</v>
      </c>
      <c r="C21" s="11" t="s">
        <v>80</v>
      </c>
      <c r="D21" s="11" t="s">
        <v>81</v>
      </c>
      <c r="E21" s="33" t="s">
        <v>2</v>
      </c>
      <c r="F21" s="11" t="s">
        <v>28</v>
      </c>
      <c r="G21" s="11">
        <v>16</v>
      </c>
      <c r="H21" s="12">
        <f>VLOOKUP(F21,[1]Invoice!$F$4:$H$20,3,FALSE)</f>
        <v>80</v>
      </c>
      <c r="I21" s="12">
        <f>G21*15</f>
        <v>240</v>
      </c>
      <c r="J21" s="12">
        <v>30</v>
      </c>
      <c r="K21" s="12">
        <f>G21*H21+I21+J21</f>
        <v>1550</v>
      </c>
      <c r="L21" s="11" t="s">
        <v>25</v>
      </c>
    </row>
    <row r="22" spans="1:14" s="3" customFormat="1" ht="15" customHeight="1">
      <c r="A22" s="30" t="s">
        <v>82</v>
      </c>
      <c r="B22" s="31"/>
      <c r="C22" s="31"/>
      <c r="D22" s="31"/>
      <c r="E22" s="31"/>
      <c r="F22" s="31"/>
      <c r="G22" s="31"/>
      <c r="H22" s="31"/>
      <c r="I22" s="31"/>
      <c r="J22" s="32"/>
      <c r="K22" s="13">
        <f>SUM(K4:K21)</f>
        <v>15950</v>
      </c>
      <c r="L22" s="34"/>
    </row>
    <row r="23" spans="1:14" s="3" customFormat="1" ht="15" customHeight="1">
      <c r="A23" s="14"/>
      <c r="B23" s="15"/>
      <c r="C23" s="15"/>
      <c r="D23" s="15"/>
      <c r="E23" s="15"/>
      <c r="F23" s="15"/>
      <c r="G23" s="10">
        <f>SUM(G4:G21)</f>
        <v>134</v>
      </c>
      <c r="H23" s="16"/>
      <c r="I23" s="16"/>
      <c r="J23" s="16"/>
      <c r="K23" s="16"/>
      <c r="L23" s="15"/>
    </row>
    <row r="24" spans="1:14" s="3" customFormat="1" ht="30" customHeight="1">
      <c r="A24" s="18" t="s">
        <v>31</v>
      </c>
      <c r="B24" s="19"/>
      <c r="C24" s="19"/>
      <c r="D24" s="19"/>
      <c r="E24" s="19"/>
      <c r="F24" s="19"/>
      <c r="G24" s="19"/>
      <c r="H24" s="19"/>
      <c r="I24" s="19"/>
      <c r="J24" s="19"/>
      <c r="K24" s="20"/>
    </row>
    <row r="25" spans="1:14" s="3" customFormat="1" ht="30" customHeight="1">
      <c r="A25" s="21" t="s">
        <v>1</v>
      </c>
      <c r="B25" s="21"/>
      <c r="C25" s="21"/>
      <c r="D25" s="21"/>
      <c r="E25" s="21"/>
      <c r="F25" s="21"/>
      <c r="G25" s="21"/>
      <c r="H25" s="22"/>
      <c r="I25" s="22"/>
      <c r="J25" s="22"/>
      <c r="K25" s="22"/>
      <c r="N25" s="17"/>
    </row>
  </sheetData>
  <sortState ref="B4:L19">
    <sortCondition ref="B4:B19"/>
    <sortCondition ref="C4:C19"/>
  </sortState>
  <mergeCells count="7">
    <mergeCell ref="A24:K24"/>
    <mergeCell ref="A25:K25"/>
    <mergeCell ref="A1:G1"/>
    <mergeCell ref="A2:G2"/>
    <mergeCell ref="H1:K1"/>
    <mergeCell ref="H2:K2"/>
    <mergeCell ref="A22:J22"/>
  </mergeCells>
  <conditionalFormatting sqref="C39:C1048576 C25:C32 C3:C23">
    <cfRule type="duplicateValues" dxfId="1" priority="8"/>
  </conditionalFormatting>
  <conditionalFormatting sqref="C3:C23">
    <cfRule type="duplicateValues" dxfId="0" priority="64"/>
  </conditionalFormatting>
  <pageMargins left="0.31496062992125984" right="0.1968503937007874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2025-09-13T11:23:31Z</cp:lastPrinted>
  <dcterms:created xsi:type="dcterms:W3CDTF">2024-09-13T08:19:46Z</dcterms:created>
  <dcterms:modified xsi:type="dcterms:W3CDTF">2025-09-13T11:23:32Z</dcterms:modified>
</cp:coreProperties>
</file>