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Consignment!$I$3:$I$42</definedName>
  </definedNames>
  <calcPr calcId="124519"/>
</workbook>
</file>

<file path=xl/calcChain.xml><?xml version="1.0" encoding="utf-8"?>
<calcChain xmlns="http://schemas.openxmlformats.org/spreadsheetml/2006/main">
  <c r="M37" i="1"/>
  <c r="M10"/>
  <c r="M12"/>
  <c r="M13"/>
  <c r="M14"/>
  <c r="M15"/>
  <c r="M16"/>
  <c r="M17"/>
  <c r="M21"/>
  <c r="M23"/>
  <c r="M24"/>
  <c r="M26"/>
  <c r="M27"/>
  <c r="M31"/>
  <c r="M3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I5"/>
  <c r="M5" s="1"/>
  <c r="I6"/>
  <c r="M6" s="1"/>
  <c r="I7"/>
  <c r="M7" s="1"/>
  <c r="I8"/>
  <c r="M8" s="1"/>
  <c r="I9"/>
  <c r="M9" s="1"/>
  <c r="I11"/>
  <c r="M11" s="1"/>
  <c r="I18"/>
  <c r="M18" s="1"/>
  <c r="I19"/>
  <c r="M19" s="1"/>
  <c r="I20"/>
  <c r="M20" s="1"/>
  <c r="I22"/>
  <c r="M22" s="1"/>
  <c r="I25"/>
  <c r="M25" s="1"/>
  <c r="I28"/>
  <c r="M28" s="1"/>
  <c r="I29"/>
  <c r="M29" s="1"/>
  <c r="I30"/>
  <c r="M30" s="1"/>
  <c r="I33"/>
  <c r="M33" s="1"/>
  <c r="I34"/>
  <c r="M34" s="1"/>
  <c r="I35"/>
  <c r="M35" s="1"/>
  <c r="I36"/>
  <c r="M36" s="1"/>
  <c r="I4"/>
  <c r="M4" s="1"/>
</calcChain>
</file>

<file path=xl/sharedStrings.xml><?xml version="1.0" encoding="utf-8"?>
<sst xmlns="http://schemas.openxmlformats.org/spreadsheetml/2006/main" count="218" uniqueCount="114">
  <si>
    <t>02/6/2025</t>
  </si>
  <si>
    <t>135</t>
  </si>
  <si>
    <t>PLASTIC</t>
  </si>
  <si>
    <t>06/6/2025</t>
  </si>
  <si>
    <t>458</t>
  </si>
  <si>
    <t>07/6/2025</t>
  </si>
  <si>
    <t>42</t>
  </si>
  <si>
    <t>09/6/2025</t>
  </si>
  <si>
    <t>162</t>
  </si>
  <si>
    <t>482</t>
  </si>
  <si>
    <t>13/6/2025</t>
  </si>
  <si>
    <t>488</t>
  </si>
  <si>
    <t>492</t>
  </si>
  <si>
    <t>GLASS</t>
  </si>
  <si>
    <t>510</t>
  </si>
  <si>
    <t>506</t>
  </si>
  <si>
    <t>17/6/2025</t>
  </si>
  <si>
    <t>533</t>
  </si>
  <si>
    <t>183</t>
  </si>
  <si>
    <t>19/6/2025</t>
  </si>
  <si>
    <t>47</t>
  </si>
  <si>
    <t>20/6/2025</t>
  </si>
  <si>
    <t>554</t>
  </si>
  <si>
    <t>5555</t>
  </si>
  <si>
    <t>546</t>
  </si>
  <si>
    <t>540</t>
  </si>
  <si>
    <t>565</t>
  </si>
  <si>
    <t>548</t>
  </si>
  <si>
    <t>21/6/2025</t>
  </si>
  <si>
    <t>589</t>
  </si>
  <si>
    <t>588</t>
  </si>
  <si>
    <t>25/6/2025</t>
  </si>
  <si>
    <t>224</t>
  </si>
  <si>
    <t>214</t>
  </si>
  <si>
    <t>599</t>
  </si>
  <si>
    <t>645</t>
  </si>
  <si>
    <t>219</t>
  </si>
  <si>
    <t>642</t>
  </si>
  <si>
    <t>637</t>
  </si>
  <si>
    <t>632</t>
  </si>
  <si>
    <t>636</t>
  </si>
  <si>
    <t>30/6/2025</t>
  </si>
  <si>
    <t>665</t>
  </si>
  <si>
    <t>668</t>
  </si>
  <si>
    <t>406</t>
  </si>
  <si>
    <t>404</t>
  </si>
  <si>
    <t>KENDRAPARA</t>
  </si>
  <si>
    <t>DHENKANAL</t>
  </si>
  <si>
    <t>PATTAMUNDAI</t>
  </si>
  <si>
    <t>JAJPUR ROAD</t>
  </si>
  <si>
    <t>JAGATSINGHPUR</t>
  </si>
  <si>
    <t>BALICHANDRAPUR</t>
  </si>
  <si>
    <t>PARADEEP</t>
  </si>
  <si>
    <t>PURI</t>
  </si>
  <si>
    <t>SALIPUR</t>
  </si>
  <si>
    <t>INDUPUR</t>
  </si>
  <si>
    <t>RAHAMA</t>
  </si>
  <si>
    <t>NIALI</t>
  </si>
  <si>
    <t>BHUBAN</t>
  </si>
  <si>
    <t>KEONJHAR</t>
  </si>
  <si>
    <t>CTC</t>
  </si>
  <si>
    <t>DO/03732</t>
  </si>
  <si>
    <t>DO/04104</t>
  </si>
  <si>
    <t>DO/04120</t>
  </si>
  <si>
    <t>DO/04217</t>
  </si>
  <si>
    <t>DO/04218</t>
  </si>
  <si>
    <t>DO/04392</t>
  </si>
  <si>
    <t>DO/04393</t>
  </si>
  <si>
    <t>DO/04394</t>
  </si>
  <si>
    <t>DO/04395</t>
  </si>
  <si>
    <t>DO/04494</t>
  </si>
  <si>
    <t>DO/04495</t>
  </si>
  <si>
    <t>DO/04575</t>
  </si>
  <si>
    <t>DO/04605</t>
  </si>
  <si>
    <t>DO/04606</t>
  </si>
  <si>
    <t>DO/04628</t>
  </si>
  <si>
    <t>DO/04629</t>
  </si>
  <si>
    <t>DO/04630</t>
  </si>
  <si>
    <t>DO/04634</t>
  </si>
  <si>
    <t>DO/04690</t>
  </si>
  <si>
    <t>DO/04691</t>
  </si>
  <si>
    <t>DO/04848</t>
  </si>
  <si>
    <t>DO/04849</t>
  </si>
  <si>
    <t>DO/04850</t>
  </si>
  <si>
    <t>DO/04851</t>
  </si>
  <si>
    <t>DO/04852</t>
  </si>
  <si>
    <t>DO/04853</t>
  </si>
  <si>
    <t>DO/04854</t>
  </si>
  <si>
    <t>DO/04855</t>
  </si>
  <si>
    <t>DO/04856</t>
  </si>
  <si>
    <t>DO/05046</t>
  </si>
  <si>
    <t>DO/05049</t>
  </si>
  <si>
    <t>MA/02187</t>
  </si>
  <si>
    <t>MA/02188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</si>
  <si>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</si>
  <si>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</si>
  <si>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</si>
  <si>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</si>
  <si>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</si>
  <si>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</si>
  <si>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</si>
  <si>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</si>
  <si>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</si>
  <si>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</si>
  <si>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</t>
  </si>
  <si>
    <t>LR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</si>
  <si>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</si>
  <si>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</si>
  <si>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</si>
  <si>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</si>
  <si>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</si>
  <si>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</si>
  <si>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(RUPEES EIGHT THOUSAND TWO HUNDRED NINETY SEVEN ONLY)</t>
  </si>
  <si>
    <t>Bill Date: 30/06/2025
Bill NO : 8724
TotalAmount: 8297.00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</si>
</sst>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7</xdr:col>
      <xdr:colOff>190500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4124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KRISHAN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CHANDIKHOL</v>
          </cell>
          <cell r="G4" t="str">
            <v>PLASTIC</v>
          </cell>
          <cell r="H4">
            <v>2</v>
          </cell>
          <cell r="I4">
            <v>88</v>
          </cell>
        </row>
        <row r="5">
          <cell r="F5" t="str">
            <v>DHENKANAL</v>
          </cell>
          <cell r="G5" t="str">
            <v>PLASTIC</v>
          </cell>
          <cell r="H5">
            <v>4</v>
          </cell>
          <cell r="I5">
            <v>88</v>
          </cell>
        </row>
        <row r="6">
          <cell r="F6" t="str">
            <v>DHENKANAL</v>
          </cell>
          <cell r="G6" t="str">
            <v>PLASTIC</v>
          </cell>
          <cell r="H6">
            <v>1</v>
          </cell>
          <cell r="I6">
            <v>88</v>
          </cell>
        </row>
        <row r="7">
          <cell r="F7" t="str">
            <v>CHANDIKHOL</v>
          </cell>
          <cell r="G7" t="str">
            <v>PLASTIC</v>
          </cell>
          <cell r="H7">
            <v>2</v>
          </cell>
          <cell r="I7">
            <v>88</v>
          </cell>
        </row>
        <row r="8">
          <cell r="F8" t="str">
            <v>PATTAMUNDAI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PATTAMUNDAI</v>
          </cell>
          <cell r="G9" t="str">
            <v>PLASTIC</v>
          </cell>
          <cell r="H9">
            <v>4</v>
          </cell>
          <cell r="I9">
            <v>88</v>
          </cell>
        </row>
        <row r="10">
          <cell r="F10" t="str">
            <v>PATTAMUNDAI</v>
          </cell>
          <cell r="G10" t="str">
            <v>PLASTIC</v>
          </cell>
          <cell r="H10">
            <v>2</v>
          </cell>
          <cell r="I10">
            <v>88</v>
          </cell>
        </row>
        <row r="11">
          <cell r="F11" t="str">
            <v>KEONJHAR</v>
          </cell>
          <cell r="G11" t="str">
            <v>GLASS</v>
          </cell>
          <cell r="H11">
            <v>1</v>
          </cell>
          <cell r="I11">
            <v>120</v>
          </cell>
        </row>
        <row r="12">
          <cell r="F12" t="str">
            <v>PATTAMUNDAI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KENDRAPARA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KENDRAPARA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JHUMPURA</v>
          </cell>
          <cell r="G15" t="str">
            <v>GLASS</v>
          </cell>
          <cell r="H15">
            <v>3</v>
          </cell>
          <cell r="I15">
            <v>88</v>
          </cell>
        </row>
        <row r="16">
          <cell r="F16" t="str">
            <v>DHENKANAL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KAMAKHYANAGAR</v>
          </cell>
          <cell r="G17" t="str">
            <v>PLASTIC</v>
          </cell>
          <cell r="H17">
            <v>3</v>
          </cell>
          <cell r="I17">
            <v>88</v>
          </cell>
        </row>
        <row r="18">
          <cell r="F18" t="str">
            <v>KENDRAPARA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CHANDIKHOL</v>
          </cell>
          <cell r="G19" t="str">
            <v>PLASTIC</v>
          </cell>
          <cell r="H19">
            <v>4</v>
          </cell>
          <cell r="I19">
            <v>88</v>
          </cell>
        </row>
        <row r="20">
          <cell r="F20" t="str">
            <v>SALIPUR</v>
          </cell>
          <cell r="G20" t="str">
            <v>PLASTIC</v>
          </cell>
          <cell r="H20">
            <v>2</v>
          </cell>
          <cell r="I20">
            <v>88</v>
          </cell>
        </row>
        <row r="21">
          <cell r="F21" t="str">
            <v>JARKA</v>
          </cell>
          <cell r="G21" t="str">
            <v>GLASS</v>
          </cell>
          <cell r="H21">
            <v>1</v>
          </cell>
          <cell r="I21">
            <v>88</v>
          </cell>
        </row>
        <row r="22">
          <cell r="F22" t="str">
            <v>NIALI</v>
          </cell>
          <cell r="G22" t="str">
            <v>PLASTIC</v>
          </cell>
          <cell r="H22">
            <v>4</v>
          </cell>
          <cell r="I22">
            <v>88</v>
          </cell>
        </row>
        <row r="23">
          <cell r="F23" t="str">
            <v>PARADEEP</v>
          </cell>
          <cell r="G23" t="str">
            <v>PLASTIC</v>
          </cell>
          <cell r="H23">
            <v>10</v>
          </cell>
          <cell r="I23">
            <v>88</v>
          </cell>
        </row>
        <row r="24">
          <cell r="F24" t="str">
            <v>JHUMPURA</v>
          </cell>
          <cell r="G24" t="str">
            <v>GLASS</v>
          </cell>
          <cell r="H24">
            <v>2</v>
          </cell>
          <cell r="I24">
            <v>88</v>
          </cell>
        </row>
        <row r="25">
          <cell r="F25" t="str">
            <v>CHAMPUA</v>
          </cell>
          <cell r="G25" t="str">
            <v>GLASS</v>
          </cell>
          <cell r="H25">
            <v>2</v>
          </cell>
          <cell r="I25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4" workbookViewId="0">
      <selection activeCell="P18" sqref="P1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5703125" bestFit="1" customWidth="1"/>
    <col min="7" max="7" width="9.5703125" bestFit="1" customWidth="1"/>
    <col min="8" max="8" width="5.42578125" bestFit="1" customWidth="1"/>
    <col min="9" max="9" width="6.5703125" bestFit="1" customWidth="1"/>
    <col min="10" max="12" width="5.5703125" bestFit="1" customWidth="1"/>
    <col min="13" max="13" width="9.42578125" bestFit="1" customWidth="1"/>
  </cols>
  <sheetData>
    <row r="1" spans="1:13" s="1" customFormat="1" ht="90" customHeight="1">
      <c r="A1" s="14"/>
      <c r="B1" s="14"/>
      <c r="C1" s="14"/>
      <c r="D1" s="14"/>
      <c r="E1" s="14"/>
      <c r="F1" s="14"/>
      <c r="G1" s="14"/>
      <c r="H1" s="14"/>
      <c r="I1" s="14" t="s">
        <v>107</v>
      </c>
      <c r="J1" s="14"/>
      <c r="K1" s="14"/>
      <c r="L1" s="14"/>
      <c r="M1" s="14"/>
    </row>
    <row r="2" spans="1:13" s="1" customFormat="1" ht="75.75" customHeight="1">
      <c r="A2" s="14" t="s">
        <v>108</v>
      </c>
      <c r="B2" s="14"/>
      <c r="C2" s="14"/>
      <c r="D2" s="14"/>
      <c r="E2" s="14"/>
      <c r="F2" s="14"/>
      <c r="G2" s="14"/>
      <c r="H2" s="14"/>
      <c r="I2" s="14" t="s">
        <v>113</v>
      </c>
      <c r="J2" s="14"/>
      <c r="K2" s="14"/>
      <c r="L2" s="14"/>
      <c r="M2" s="14"/>
    </row>
    <row r="3" spans="1:13" s="2" customFormat="1">
      <c r="A3" s="3" t="s">
        <v>94</v>
      </c>
      <c r="B3" s="3" t="s">
        <v>95</v>
      </c>
      <c r="C3" s="3" t="s">
        <v>96</v>
      </c>
      <c r="D3" s="16" t="s">
        <v>97</v>
      </c>
      <c r="E3" s="16" t="s">
        <v>98</v>
      </c>
      <c r="F3" s="3" t="s">
        <v>99</v>
      </c>
      <c r="G3" s="3" t="s">
        <v>100</v>
      </c>
      <c r="H3" s="3" t="s">
        <v>101</v>
      </c>
      <c r="I3" s="6" t="s">
        <v>102</v>
      </c>
      <c r="J3" s="6" t="s">
        <v>103</v>
      </c>
      <c r="K3" s="6" t="s">
        <v>104</v>
      </c>
      <c r="L3" s="6" t="s">
        <v>105</v>
      </c>
      <c r="M3" s="6" t="s">
        <v>106</v>
      </c>
    </row>
    <row r="4" spans="1:13">
      <c r="A4" s="4">
        <v>1</v>
      </c>
      <c r="B4" s="4" t="s">
        <v>0</v>
      </c>
      <c r="C4" s="4" t="s">
        <v>61</v>
      </c>
      <c r="D4" s="4" t="s">
        <v>1</v>
      </c>
      <c r="E4" s="5" t="s">
        <v>60</v>
      </c>
      <c r="F4" s="4" t="s">
        <v>46</v>
      </c>
      <c r="G4" s="4" t="s">
        <v>2</v>
      </c>
      <c r="H4" s="4">
        <v>2</v>
      </c>
      <c r="I4" s="7">
        <f>VLOOKUP(F4,[1]Consignment!$F$4:$I$25,4,FALSE)</f>
        <v>88</v>
      </c>
      <c r="J4" s="7">
        <f>H4*2</f>
        <v>4</v>
      </c>
      <c r="K4" s="7">
        <f>H4*12</f>
        <v>24</v>
      </c>
      <c r="L4" s="7">
        <v>25</v>
      </c>
      <c r="M4" s="7">
        <f>H4*I4+J4+K4+L4</f>
        <v>229</v>
      </c>
    </row>
    <row r="5" spans="1:13">
      <c r="A5" s="4">
        <v>2</v>
      </c>
      <c r="B5" s="4" t="s">
        <v>3</v>
      </c>
      <c r="C5" s="4" t="s">
        <v>62</v>
      </c>
      <c r="D5" s="4" t="s">
        <v>4</v>
      </c>
      <c r="E5" s="5" t="s">
        <v>60</v>
      </c>
      <c r="F5" s="4" t="s">
        <v>47</v>
      </c>
      <c r="G5" s="4" t="s">
        <v>2</v>
      </c>
      <c r="H5" s="4">
        <v>2</v>
      </c>
      <c r="I5" s="7">
        <f>VLOOKUP(F5,[1]Consignment!$F$4:$I$25,4,FALSE)</f>
        <v>88</v>
      </c>
      <c r="J5" s="7">
        <f t="shared" ref="J5:J36" si="0">H5*2</f>
        <v>4</v>
      </c>
      <c r="K5" s="7">
        <f t="shared" ref="K5:K36" si="1">H5*12</f>
        <v>24</v>
      </c>
      <c r="L5" s="7">
        <v>25</v>
      </c>
      <c r="M5" s="7">
        <f t="shared" ref="M5:M36" si="2">H5*I5+J5+K5+L5</f>
        <v>229</v>
      </c>
    </row>
    <row r="6" spans="1:13">
      <c r="A6" s="4">
        <v>3</v>
      </c>
      <c r="B6" s="4" t="s">
        <v>5</v>
      </c>
      <c r="C6" s="4" t="s">
        <v>63</v>
      </c>
      <c r="D6" s="4" t="s">
        <v>6</v>
      </c>
      <c r="E6" s="5" t="s">
        <v>60</v>
      </c>
      <c r="F6" s="4" t="s">
        <v>48</v>
      </c>
      <c r="G6" s="4" t="s">
        <v>2</v>
      </c>
      <c r="H6" s="4">
        <v>3</v>
      </c>
      <c r="I6" s="7">
        <f>VLOOKUP(F6,[1]Consignment!$F$4:$I$25,4,FALSE)</f>
        <v>88</v>
      </c>
      <c r="J6" s="7">
        <f t="shared" si="0"/>
        <v>6</v>
      </c>
      <c r="K6" s="7">
        <f t="shared" si="1"/>
        <v>36</v>
      </c>
      <c r="L6" s="7">
        <v>25</v>
      </c>
      <c r="M6" s="7">
        <f t="shared" si="2"/>
        <v>331</v>
      </c>
    </row>
    <row r="7" spans="1:13">
      <c r="A7" s="4">
        <v>4</v>
      </c>
      <c r="B7" s="4" t="s">
        <v>7</v>
      </c>
      <c r="C7" s="4" t="s">
        <v>64</v>
      </c>
      <c r="D7" s="4" t="s">
        <v>8</v>
      </c>
      <c r="E7" s="5" t="s">
        <v>60</v>
      </c>
      <c r="F7" s="4" t="s">
        <v>47</v>
      </c>
      <c r="G7" s="4" t="s">
        <v>2</v>
      </c>
      <c r="H7" s="4">
        <v>3</v>
      </c>
      <c r="I7" s="7">
        <f>VLOOKUP(F7,[1]Consignment!$F$4:$I$25,4,FALSE)</f>
        <v>88</v>
      </c>
      <c r="J7" s="7">
        <f t="shared" si="0"/>
        <v>6</v>
      </c>
      <c r="K7" s="7">
        <f t="shared" si="1"/>
        <v>36</v>
      </c>
      <c r="L7" s="7">
        <v>25</v>
      </c>
      <c r="M7" s="7">
        <f t="shared" si="2"/>
        <v>331</v>
      </c>
    </row>
    <row r="8" spans="1:13">
      <c r="A8" s="4">
        <v>5</v>
      </c>
      <c r="B8" s="4" t="s">
        <v>7</v>
      </c>
      <c r="C8" s="4" t="s">
        <v>65</v>
      </c>
      <c r="D8" s="4" t="s">
        <v>9</v>
      </c>
      <c r="E8" s="5" t="s">
        <v>60</v>
      </c>
      <c r="F8" s="4" t="s">
        <v>46</v>
      </c>
      <c r="G8" s="4" t="s">
        <v>2</v>
      </c>
      <c r="H8" s="4">
        <v>1</v>
      </c>
      <c r="I8" s="7">
        <f>VLOOKUP(F8,[1]Consignment!$F$4:$I$25,4,FALSE)</f>
        <v>88</v>
      </c>
      <c r="J8" s="7">
        <f t="shared" si="0"/>
        <v>2</v>
      </c>
      <c r="K8" s="7">
        <f t="shared" si="1"/>
        <v>12</v>
      </c>
      <c r="L8" s="7">
        <v>25</v>
      </c>
      <c r="M8" s="7">
        <f t="shared" si="2"/>
        <v>127</v>
      </c>
    </row>
    <row r="9" spans="1:13">
      <c r="A9" s="4">
        <v>6</v>
      </c>
      <c r="B9" s="4" t="s">
        <v>10</v>
      </c>
      <c r="C9" s="4" t="s">
        <v>66</v>
      </c>
      <c r="D9" s="4" t="s">
        <v>11</v>
      </c>
      <c r="E9" s="5" t="s">
        <v>60</v>
      </c>
      <c r="F9" s="4" t="s">
        <v>48</v>
      </c>
      <c r="G9" s="4" t="s">
        <v>2</v>
      </c>
      <c r="H9" s="4">
        <v>3</v>
      </c>
      <c r="I9" s="7">
        <f>VLOOKUP(F9,[1]Consignment!$F$4:$I$25,4,FALSE)</f>
        <v>88</v>
      </c>
      <c r="J9" s="7">
        <f t="shared" si="0"/>
        <v>6</v>
      </c>
      <c r="K9" s="7">
        <f t="shared" si="1"/>
        <v>36</v>
      </c>
      <c r="L9" s="7">
        <v>25</v>
      </c>
      <c r="M9" s="7">
        <f t="shared" si="2"/>
        <v>331</v>
      </c>
    </row>
    <row r="10" spans="1:13">
      <c r="A10" s="4">
        <v>7</v>
      </c>
      <c r="B10" s="4" t="s">
        <v>10</v>
      </c>
      <c r="C10" s="4" t="s">
        <v>67</v>
      </c>
      <c r="D10" s="4" t="s">
        <v>12</v>
      </c>
      <c r="E10" s="5" t="s">
        <v>60</v>
      </c>
      <c r="F10" s="4" t="s">
        <v>49</v>
      </c>
      <c r="G10" s="4" t="s">
        <v>13</v>
      </c>
      <c r="H10" s="4">
        <v>1</v>
      </c>
      <c r="I10" s="7">
        <v>88</v>
      </c>
      <c r="J10" s="7">
        <f t="shared" si="0"/>
        <v>2</v>
      </c>
      <c r="K10" s="7">
        <f t="shared" si="1"/>
        <v>12</v>
      </c>
      <c r="L10" s="7">
        <v>25</v>
      </c>
      <c r="M10" s="7">
        <f t="shared" si="2"/>
        <v>127</v>
      </c>
    </row>
    <row r="11" spans="1:13">
      <c r="A11" s="4">
        <v>8</v>
      </c>
      <c r="B11" s="4" t="s">
        <v>10</v>
      </c>
      <c r="C11" s="4" t="s">
        <v>68</v>
      </c>
      <c r="D11" s="4" t="s">
        <v>14</v>
      </c>
      <c r="E11" s="5" t="s">
        <v>60</v>
      </c>
      <c r="F11" s="4" t="s">
        <v>46</v>
      </c>
      <c r="G11" s="4" t="s">
        <v>13</v>
      </c>
      <c r="H11" s="4">
        <v>1</v>
      </c>
      <c r="I11" s="7">
        <f>VLOOKUP(F11,[1]Consignment!$F$4:$I$25,4,FALSE)</f>
        <v>88</v>
      </c>
      <c r="J11" s="7">
        <f t="shared" si="0"/>
        <v>2</v>
      </c>
      <c r="K11" s="7">
        <f t="shared" si="1"/>
        <v>12</v>
      </c>
      <c r="L11" s="7">
        <v>25</v>
      </c>
      <c r="M11" s="7">
        <f t="shared" si="2"/>
        <v>127</v>
      </c>
    </row>
    <row r="12" spans="1:13">
      <c r="A12" s="4">
        <v>9</v>
      </c>
      <c r="B12" s="4" t="s">
        <v>10</v>
      </c>
      <c r="C12" s="4" t="s">
        <v>69</v>
      </c>
      <c r="D12" s="4" t="s">
        <v>15</v>
      </c>
      <c r="E12" s="5" t="s">
        <v>60</v>
      </c>
      <c r="F12" s="4" t="s">
        <v>50</v>
      </c>
      <c r="G12" s="4" t="s">
        <v>13</v>
      </c>
      <c r="H12" s="4">
        <v>2</v>
      </c>
      <c r="I12" s="7">
        <v>88</v>
      </c>
      <c r="J12" s="7">
        <f t="shared" si="0"/>
        <v>4</v>
      </c>
      <c r="K12" s="7">
        <f t="shared" si="1"/>
        <v>24</v>
      </c>
      <c r="L12" s="7">
        <v>25</v>
      </c>
      <c r="M12" s="7">
        <f t="shared" si="2"/>
        <v>229</v>
      </c>
    </row>
    <row r="13" spans="1:13">
      <c r="A13" s="4">
        <v>10</v>
      </c>
      <c r="B13" s="4" t="s">
        <v>16</v>
      </c>
      <c r="C13" s="4" t="s">
        <v>70</v>
      </c>
      <c r="D13" s="4" t="s">
        <v>17</v>
      </c>
      <c r="E13" s="5" t="s">
        <v>60</v>
      </c>
      <c r="F13" s="4" t="s">
        <v>51</v>
      </c>
      <c r="G13" s="4" t="s">
        <v>2</v>
      </c>
      <c r="H13" s="4">
        <v>2</v>
      </c>
      <c r="I13" s="7">
        <v>88</v>
      </c>
      <c r="J13" s="7">
        <f t="shared" si="0"/>
        <v>4</v>
      </c>
      <c r="K13" s="7">
        <f t="shared" si="1"/>
        <v>24</v>
      </c>
      <c r="L13" s="7">
        <v>25</v>
      </c>
      <c r="M13" s="7">
        <f t="shared" si="2"/>
        <v>229</v>
      </c>
    </row>
    <row r="14" spans="1:13">
      <c r="A14" s="4">
        <v>11</v>
      </c>
      <c r="B14" s="4" t="s">
        <v>16</v>
      </c>
      <c r="C14" s="4" t="s">
        <v>71</v>
      </c>
      <c r="D14" s="4" t="s">
        <v>18</v>
      </c>
      <c r="E14" s="5" t="s">
        <v>60</v>
      </c>
      <c r="F14" s="4" t="s">
        <v>49</v>
      </c>
      <c r="G14" s="4" t="s">
        <v>2</v>
      </c>
      <c r="H14" s="4">
        <v>7</v>
      </c>
      <c r="I14" s="7">
        <v>88</v>
      </c>
      <c r="J14" s="7">
        <f t="shared" si="0"/>
        <v>14</v>
      </c>
      <c r="K14" s="7">
        <f t="shared" si="1"/>
        <v>84</v>
      </c>
      <c r="L14" s="7">
        <v>25</v>
      </c>
      <c r="M14" s="7">
        <f t="shared" si="2"/>
        <v>739</v>
      </c>
    </row>
    <row r="15" spans="1:13">
      <c r="A15" s="4">
        <v>12</v>
      </c>
      <c r="B15" s="4" t="s">
        <v>19</v>
      </c>
      <c r="C15" s="4" t="s">
        <v>72</v>
      </c>
      <c r="D15" s="4" t="s">
        <v>20</v>
      </c>
      <c r="E15" s="5" t="s">
        <v>60</v>
      </c>
      <c r="F15" s="4" t="s">
        <v>49</v>
      </c>
      <c r="G15" s="4" t="s">
        <v>2</v>
      </c>
      <c r="H15" s="4">
        <v>1</v>
      </c>
      <c r="I15" s="7">
        <v>88</v>
      </c>
      <c r="J15" s="7">
        <f t="shared" si="0"/>
        <v>2</v>
      </c>
      <c r="K15" s="7">
        <f t="shared" si="1"/>
        <v>12</v>
      </c>
      <c r="L15" s="7">
        <v>25</v>
      </c>
      <c r="M15" s="7">
        <f t="shared" si="2"/>
        <v>127</v>
      </c>
    </row>
    <row r="16" spans="1:13">
      <c r="A16" s="4">
        <v>13</v>
      </c>
      <c r="B16" s="4" t="s">
        <v>21</v>
      </c>
      <c r="C16" s="4" t="s">
        <v>73</v>
      </c>
      <c r="D16" s="4" t="s">
        <v>22</v>
      </c>
      <c r="E16" s="5" t="s">
        <v>60</v>
      </c>
      <c r="F16" s="4" t="s">
        <v>50</v>
      </c>
      <c r="G16" s="4" t="s">
        <v>2</v>
      </c>
      <c r="H16" s="4">
        <v>1</v>
      </c>
      <c r="I16" s="7">
        <v>88</v>
      </c>
      <c r="J16" s="7">
        <f t="shared" si="0"/>
        <v>2</v>
      </c>
      <c r="K16" s="7">
        <f t="shared" si="1"/>
        <v>12</v>
      </c>
      <c r="L16" s="7">
        <v>25</v>
      </c>
      <c r="M16" s="7">
        <f t="shared" si="2"/>
        <v>127</v>
      </c>
    </row>
    <row r="17" spans="1:13">
      <c r="A17" s="4">
        <v>14</v>
      </c>
      <c r="B17" s="4" t="s">
        <v>21</v>
      </c>
      <c r="C17" s="4" t="s">
        <v>74</v>
      </c>
      <c r="D17" s="4" t="s">
        <v>23</v>
      </c>
      <c r="E17" s="5" t="s">
        <v>60</v>
      </c>
      <c r="F17" s="4" t="s">
        <v>50</v>
      </c>
      <c r="G17" s="4" t="s">
        <v>2</v>
      </c>
      <c r="H17" s="4">
        <v>1</v>
      </c>
      <c r="I17" s="7">
        <v>88</v>
      </c>
      <c r="J17" s="7">
        <f t="shared" si="0"/>
        <v>2</v>
      </c>
      <c r="K17" s="7">
        <f t="shared" si="1"/>
        <v>12</v>
      </c>
      <c r="L17" s="7">
        <v>25</v>
      </c>
      <c r="M17" s="7">
        <f t="shared" si="2"/>
        <v>127</v>
      </c>
    </row>
    <row r="18" spans="1:13">
      <c r="A18" s="4">
        <v>15</v>
      </c>
      <c r="B18" s="4" t="s">
        <v>21</v>
      </c>
      <c r="C18" s="4" t="s">
        <v>75</v>
      </c>
      <c r="D18" s="4" t="s">
        <v>24</v>
      </c>
      <c r="E18" s="5" t="s">
        <v>60</v>
      </c>
      <c r="F18" s="4" t="s">
        <v>46</v>
      </c>
      <c r="G18" s="4" t="s">
        <v>2</v>
      </c>
      <c r="H18" s="4">
        <v>2</v>
      </c>
      <c r="I18" s="7">
        <f>VLOOKUP(F18,[1]Consignment!$F$4:$I$25,4,FALSE)</f>
        <v>88</v>
      </c>
      <c r="J18" s="7">
        <f t="shared" si="0"/>
        <v>4</v>
      </c>
      <c r="K18" s="7">
        <f t="shared" si="1"/>
        <v>24</v>
      </c>
      <c r="L18" s="7">
        <v>25</v>
      </c>
      <c r="M18" s="7">
        <f t="shared" si="2"/>
        <v>229</v>
      </c>
    </row>
    <row r="19" spans="1:13">
      <c r="A19" s="4">
        <v>16</v>
      </c>
      <c r="B19" s="4" t="s">
        <v>21</v>
      </c>
      <c r="C19" s="4" t="s">
        <v>76</v>
      </c>
      <c r="D19" s="4" t="s">
        <v>25</v>
      </c>
      <c r="E19" s="5" t="s">
        <v>60</v>
      </c>
      <c r="F19" s="4" t="s">
        <v>52</v>
      </c>
      <c r="G19" s="4" t="s">
        <v>2</v>
      </c>
      <c r="H19" s="4">
        <v>1</v>
      </c>
      <c r="I19" s="7">
        <f>VLOOKUP(F19,[1]Consignment!$F$4:$I$25,4,FALSE)</f>
        <v>88</v>
      </c>
      <c r="J19" s="7">
        <f t="shared" si="0"/>
        <v>2</v>
      </c>
      <c r="K19" s="7">
        <f t="shared" si="1"/>
        <v>12</v>
      </c>
      <c r="L19" s="7">
        <v>25</v>
      </c>
      <c r="M19" s="7">
        <f t="shared" si="2"/>
        <v>127</v>
      </c>
    </row>
    <row r="20" spans="1:13">
      <c r="A20" s="4">
        <v>17</v>
      </c>
      <c r="B20" s="4" t="s">
        <v>21</v>
      </c>
      <c r="C20" s="4" t="s">
        <v>77</v>
      </c>
      <c r="D20" s="4" t="s">
        <v>26</v>
      </c>
      <c r="E20" s="5" t="s">
        <v>60</v>
      </c>
      <c r="F20" s="4" t="s">
        <v>47</v>
      </c>
      <c r="G20" s="4" t="s">
        <v>2</v>
      </c>
      <c r="H20" s="4">
        <v>2</v>
      </c>
      <c r="I20" s="7">
        <f>VLOOKUP(F20,[1]Consignment!$F$4:$I$25,4,FALSE)</f>
        <v>88</v>
      </c>
      <c r="J20" s="7">
        <f t="shared" si="0"/>
        <v>4</v>
      </c>
      <c r="K20" s="7">
        <f t="shared" si="1"/>
        <v>24</v>
      </c>
      <c r="L20" s="7">
        <v>25</v>
      </c>
      <c r="M20" s="7">
        <f t="shared" si="2"/>
        <v>229</v>
      </c>
    </row>
    <row r="21" spans="1:13">
      <c r="A21" s="4">
        <v>18</v>
      </c>
      <c r="B21" s="4" t="s">
        <v>21</v>
      </c>
      <c r="C21" s="4" t="s">
        <v>78</v>
      </c>
      <c r="D21" s="4" t="s">
        <v>27</v>
      </c>
      <c r="E21" s="5" t="s">
        <v>60</v>
      </c>
      <c r="F21" s="4" t="s">
        <v>49</v>
      </c>
      <c r="G21" s="4" t="s">
        <v>2</v>
      </c>
      <c r="H21" s="4">
        <v>4</v>
      </c>
      <c r="I21" s="7">
        <v>88</v>
      </c>
      <c r="J21" s="7">
        <f t="shared" si="0"/>
        <v>8</v>
      </c>
      <c r="K21" s="7">
        <f t="shared" si="1"/>
        <v>48</v>
      </c>
      <c r="L21" s="7">
        <v>25</v>
      </c>
      <c r="M21" s="7">
        <f t="shared" si="2"/>
        <v>433</v>
      </c>
    </row>
    <row r="22" spans="1:13">
      <c r="A22" s="4">
        <v>19</v>
      </c>
      <c r="B22" s="4" t="s">
        <v>28</v>
      </c>
      <c r="C22" s="4" t="s">
        <v>79</v>
      </c>
      <c r="D22" s="4" t="s">
        <v>29</v>
      </c>
      <c r="E22" s="5" t="s">
        <v>60</v>
      </c>
      <c r="F22" s="4" t="s">
        <v>46</v>
      </c>
      <c r="G22" s="4" t="s">
        <v>2</v>
      </c>
      <c r="H22" s="4">
        <v>2</v>
      </c>
      <c r="I22" s="7">
        <f>VLOOKUP(F22,[1]Consignment!$F$4:$I$25,4,FALSE)</f>
        <v>88</v>
      </c>
      <c r="J22" s="7">
        <f t="shared" si="0"/>
        <v>4</v>
      </c>
      <c r="K22" s="7">
        <f t="shared" si="1"/>
        <v>24</v>
      </c>
      <c r="L22" s="7">
        <v>25</v>
      </c>
      <c r="M22" s="7">
        <f t="shared" si="2"/>
        <v>229</v>
      </c>
    </row>
    <row r="23" spans="1:13">
      <c r="A23" s="4">
        <v>20</v>
      </c>
      <c r="B23" s="4" t="s">
        <v>28</v>
      </c>
      <c r="C23" s="4" t="s">
        <v>80</v>
      </c>
      <c r="D23" s="4" t="s">
        <v>30</v>
      </c>
      <c r="E23" s="5" t="s">
        <v>60</v>
      </c>
      <c r="F23" s="4" t="s">
        <v>50</v>
      </c>
      <c r="G23" s="4" t="s">
        <v>2</v>
      </c>
      <c r="H23" s="4">
        <v>1</v>
      </c>
      <c r="I23" s="7">
        <v>88</v>
      </c>
      <c r="J23" s="7">
        <f t="shared" si="0"/>
        <v>2</v>
      </c>
      <c r="K23" s="7">
        <f t="shared" si="1"/>
        <v>12</v>
      </c>
      <c r="L23" s="7">
        <v>25</v>
      </c>
      <c r="M23" s="7">
        <f t="shared" si="2"/>
        <v>127</v>
      </c>
    </row>
    <row r="24" spans="1:13">
      <c r="A24" s="4">
        <v>21</v>
      </c>
      <c r="B24" s="4" t="s">
        <v>31</v>
      </c>
      <c r="C24" s="4" t="s">
        <v>81</v>
      </c>
      <c r="D24" s="4" t="s">
        <v>32</v>
      </c>
      <c r="E24" s="5" t="s">
        <v>60</v>
      </c>
      <c r="F24" s="4" t="s">
        <v>53</v>
      </c>
      <c r="G24" s="4" t="s">
        <v>13</v>
      </c>
      <c r="H24" s="4">
        <v>2</v>
      </c>
      <c r="I24" s="7">
        <v>88</v>
      </c>
      <c r="J24" s="7">
        <f t="shared" si="0"/>
        <v>4</v>
      </c>
      <c r="K24" s="7">
        <f t="shared" si="1"/>
        <v>24</v>
      </c>
      <c r="L24" s="7">
        <v>25</v>
      </c>
      <c r="M24" s="7">
        <f t="shared" si="2"/>
        <v>229</v>
      </c>
    </row>
    <row r="25" spans="1:13">
      <c r="A25" s="4">
        <v>22</v>
      </c>
      <c r="B25" s="4" t="s">
        <v>31</v>
      </c>
      <c r="C25" s="4" t="s">
        <v>82</v>
      </c>
      <c r="D25" s="4" t="s">
        <v>33</v>
      </c>
      <c r="E25" s="5" t="s">
        <v>60</v>
      </c>
      <c r="F25" s="4" t="s">
        <v>54</v>
      </c>
      <c r="G25" s="4" t="s">
        <v>2</v>
      </c>
      <c r="H25" s="4">
        <v>2</v>
      </c>
      <c r="I25" s="7">
        <f>VLOOKUP(F25,[1]Consignment!$F$4:$I$25,4,FALSE)</f>
        <v>88</v>
      </c>
      <c r="J25" s="7">
        <f t="shared" si="0"/>
        <v>4</v>
      </c>
      <c r="K25" s="7">
        <f t="shared" si="1"/>
        <v>24</v>
      </c>
      <c r="L25" s="7">
        <v>25</v>
      </c>
      <c r="M25" s="7">
        <f t="shared" si="2"/>
        <v>229</v>
      </c>
    </row>
    <row r="26" spans="1:13">
      <c r="A26" s="4">
        <v>23</v>
      </c>
      <c r="B26" s="4" t="s">
        <v>31</v>
      </c>
      <c r="C26" s="4" t="s">
        <v>83</v>
      </c>
      <c r="D26" s="4" t="s">
        <v>34</v>
      </c>
      <c r="E26" s="5" t="s">
        <v>60</v>
      </c>
      <c r="F26" s="4" t="s">
        <v>55</v>
      </c>
      <c r="G26" s="4" t="s">
        <v>2</v>
      </c>
      <c r="H26" s="4">
        <v>2</v>
      </c>
      <c r="I26" s="7">
        <v>88</v>
      </c>
      <c r="J26" s="7">
        <f t="shared" si="0"/>
        <v>4</v>
      </c>
      <c r="K26" s="7">
        <f t="shared" si="1"/>
        <v>24</v>
      </c>
      <c r="L26" s="7">
        <v>25</v>
      </c>
      <c r="M26" s="7">
        <f t="shared" si="2"/>
        <v>229</v>
      </c>
    </row>
    <row r="27" spans="1:13">
      <c r="A27" s="4">
        <v>24</v>
      </c>
      <c r="B27" s="4" t="s">
        <v>31</v>
      </c>
      <c r="C27" s="4" t="s">
        <v>84</v>
      </c>
      <c r="D27" s="4" t="s">
        <v>35</v>
      </c>
      <c r="E27" s="5" t="s">
        <v>60</v>
      </c>
      <c r="F27" s="4" t="s">
        <v>56</v>
      </c>
      <c r="G27" s="4" t="s">
        <v>2</v>
      </c>
      <c r="H27" s="4">
        <v>2</v>
      </c>
      <c r="I27" s="7">
        <v>88</v>
      </c>
      <c r="J27" s="7">
        <f t="shared" si="0"/>
        <v>4</v>
      </c>
      <c r="K27" s="7">
        <f t="shared" si="1"/>
        <v>24</v>
      </c>
      <c r="L27" s="7">
        <v>25</v>
      </c>
      <c r="M27" s="7">
        <f t="shared" si="2"/>
        <v>229</v>
      </c>
    </row>
    <row r="28" spans="1:13">
      <c r="A28" s="4">
        <v>25</v>
      </c>
      <c r="B28" s="4" t="s">
        <v>31</v>
      </c>
      <c r="C28" s="4" t="s">
        <v>85</v>
      </c>
      <c r="D28" s="4" t="s">
        <v>36</v>
      </c>
      <c r="E28" s="5" t="s">
        <v>60</v>
      </c>
      <c r="F28" s="4" t="s">
        <v>57</v>
      </c>
      <c r="G28" s="4" t="s">
        <v>2</v>
      </c>
      <c r="H28" s="4">
        <v>1</v>
      </c>
      <c r="I28" s="7">
        <f>VLOOKUP(F28,[1]Consignment!$F$4:$I$25,4,FALSE)</f>
        <v>88</v>
      </c>
      <c r="J28" s="7">
        <f t="shared" si="0"/>
        <v>2</v>
      </c>
      <c r="K28" s="7">
        <f t="shared" si="1"/>
        <v>12</v>
      </c>
      <c r="L28" s="7">
        <v>25</v>
      </c>
      <c r="M28" s="7">
        <f t="shared" si="2"/>
        <v>127</v>
      </c>
    </row>
    <row r="29" spans="1:13">
      <c r="A29" s="4">
        <v>26</v>
      </c>
      <c r="B29" s="4" t="s">
        <v>31</v>
      </c>
      <c r="C29" s="4" t="s">
        <v>86</v>
      </c>
      <c r="D29" s="4" t="s">
        <v>37</v>
      </c>
      <c r="E29" s="5" t="s">
        <v>60</v>
      </c>
      <c r="F29" s="4" t="s">
        <v>46</v>
      </c>
      <c r="G29" s="4" t="s">
        <v>2</v>
      </c>
      <c r="H29" s="4">
        <v>1</v>
      </c>
      <c r="I29" s="7">
        <f>VLOOKUP(F29,[1]Consignment!$F$4:$I$25,4,FALSE)</f>
        <v>88</v>
      </c>
      <c r="J29" s="7">
        <f t="shared" si="0"/>
        <v>2</v>
      </c>
      <c r="K29" s="7">
        <f t="shared" si="1"/>
        <v>12</v>
      </c>
      <c r="L29" s="7">
        <v>25</v>
      </c>
      <c r="M29" s="7">
        <f t="shared" si="2"/>
        <v>127</v>
      </c>
    </row>
    <row r="30" spans="1:13">
      <c r="A30" s="4">
        <v>27</v>
      </c>
      <c r="B30" s="4" t="s">
        <v>31</v>
      </c>
      <c r="C30" s="4" t="s">
        <v>87</v>
      </c>
      <c r="D30" s="4" t="s">
        <v>38</v>
      </c>
      <c r="E30" s="5" t="s">
        <v>60</v>
      </c>
      <c r="F30" s="4" t="s">
        <v>54</v>
      </c>
      <c r="G30" s="4" t="s">
        <v>2</v>
      </c>
      <c r="H30" s="4">
        <v>1</v>
      </c>
      <c r="I30" s="7">
        <f>VLOOKUP(F30,[1]Consignment!$F$4:$I$25,4,FALSE)</f>
        <v>88</v>
      </c>
      <c r="J30" s="7">
        <f t="shared" si="0"/>
        <v>2</v>
      </c>
      <c r="K30" s="7">
        <f t="shared" si="1"/>
        <v>12</v>
      </c>
      <c r="L30" s="7">
        <v>25</v>
      </c>
      <c r="M30" s="7">
        <f t="shared" si="2"/>
        <v>127</v>
      </c>
    </row>
    <row r="31" spans="1:13">
      <c r="A31" s="4">
        <v>28</v>
      </c>
      <c r="B31" s="4" t="s">
        <v>31</v>
      </c>
      <c r="C31" s="4" t="s">
        <v>88</v>
      </c>
      <c r="D31" s="4" t="s">
        <v>39</v>
      </c>
      <c r="E31" s="5" t="s">
        <v>60</v>
      </c>
      <c r="F31" s="4" t="s">
        <v>58</v>
      </c>
      <c r="G31" s="4" t="s">
        <v>2</v>
      </c>
      <c r="H31" s="4">
        <v>4</v>
      </c>
      <c r="I31" s="7">
        <v>88</v>
      </c>
      <c r="J31" s="7">
        <f t="shared" si="0"/>
        <v>8</v>
      </c>
      <c r="K31" s="7">
        <f t="shared" si="1"/>
        <v>48</v>
      </c>
      <c r="L31" s="7">
        <v>25</v>
      </c>
      <c r="M31" s="7">
        <f t="shared" si="2"/>
        <v>433</v>
      </c>
    </row>
    <row r="32" spans="1:13">
      <c r="A32" s="4">
        <v>29</v>
      </c>
      <c r="B32" s="4" t="s">
        <v>31</v>
      </c>
      <c r="C32" s="4" t="s">
        <v>89</v>
      </c>
      <c r="D32" s="4" t="s">
        <v>40</v>
      </c>
      <c r="E32" s="5" t="s">
        <v>60</v>
      </c>
      <c r="F32" s="4" t="s">
        <v>58</v>
      </c>
      <c r="G32" s="4" t="s">
        <v>2</v>
      </c>
      <c r="H32" s="4">
        <v>4</v>
      </c>
      <c r="I32" s="7">
        <v>88</v>
      </c>
      <c r="J32" s="7">
        <f t="shared" si="0"/>
        <v>8</v>
      </c>
      <c r="K32" s="7">
        <f t="shared" si="1"/>
        <v>48</v>
      </c>
      <c r="L32" s="7">
        <v>25</v>
      </c>
      <c r="M32" s="7">
        <f t="shared" si="2"/>
        <v>433</v>
      </c>
    </row>
    <row r="33" spans="1:13">
      <c r="A33" s="4">
        <v>30</v>
      </c>
      <c r="B33" s="4" t="s">
        <v>41</v>
      </c>
      <c r="C33" s="4" t="s">
        <v>90</v>
      </c>
      <c r="D33" s="4" t="s">
        <v>42</v>
      </c>
      <c r="E33" s="5" t="s">
        <v>60</v>
      </c>
      <c r="F33" s="4" t="s">
        <v>48</v>
      </c>
      <c r="G33" s="4" t="s">
        <v>13</v>
      </c>
      <c r="H33" s="4">
        <v>5</v>
      </c>
      <c r="I33" s="7">
        <f>VLOOKUP(F33,[1]Consignment!$F$4:$I$25,4,FALSE)</f>
        <v>88</v>
      </c>
      <c r="J33" s="7">
        <f t="shared" si="0"/>
        <v>10</v>
      </c>
      <c r="K33" s="7">
        <f t="shared" si="1"/>
        <v>60</v>
      </c>
      <c r="L33" s="7">
        <v>25</v>
      </c>
      <c r="M33" s="7">
        <f t="shared" si="2"/>
        <v>535</v>
      </c>
    </row>
    <row r="34" spans="1:13">
      <c r="A34" s="4">
        <v>31</v>
      </c>
      <c r="B34" s="4" t="s">
        <v>41</v>
      </c>
      <c r="C34" s="4" t="s">
        <v>91</v>
      </c>
      <c r="D34" s="4" t="s">
        <v>43</v>
      </c>
      <c r="E34" s="5" t="s">
        <v>60</v>
      </c>
      <c r="F34" s="4" t="s">
        <v>46</v>
      </c>
      <c r="G34" s="4" t="s">
        <v>13</v>
      </c>
      <c r="H34" s="4">
        <v>2</v>
      </c>
      <c r="I34" s="7">
        <f>VLOOKUP(F34,[1]Consignment!$F$4:$I$25,4,FALSE)</f>
        <v>88</v>
      </c>
      <c r="J34" s="7">
        <f t="shared" si="0"/>
        <v>4</v>
      </c>
      <c r="K34" s="7">
        <f t="shared" si="1"/>
        <v>24</v>
      </c>
      <c r="L34" s="7">
        <v>25</v>
      </c>
      <c r="M34" s="7">
        <f t="shared" si="2"/>
        <v>229</v>
      </c>
    </row>
    <row r="35" spans="1:13">
      <c r="A35" s="4">
        <v>32</v>
      </c>
      <c r="B35" s="4" t="s">
        <v>0</v>
      </c>
      <c r="C35" s="4" t="s">
        <v>92</v>
      </c>
      <c r="D35" s="4" t="s">
        <v>44</v>
      </c>
      <c r="E35" s="5" t="s">
        <v>60</v>
      </c>
      <c r="F35" s="4" t="s">
        <v>59</v>
      </c>
      <c r="G35" s="4" t="s">
        <v>13</v>
      </c>
      <c r="H35" s="4">
        <v>3</v>
      </c>
      <c r="I35" s="7">
        <f>VLOOKUP(F35,[1]Consignment!$F$4:$I$25,4,FALSE)</f>
        <v>120</v>
      </c>
      <c r="J35" s="7">
        <f t="shared" si="0"/>
        <v>6</v>
      </c>
      <c r="K35" s="7">
        <f t="shared" si="1"/>
        <v>36</v>
      </c>
      <c r="L35" s="7">
        <v>25</v>
      </c>
      <c r="M35" s="7">
        <f t="shared" si="2"/>
        <v>427</v>
      </c>
    </row>
    <row r="36" spans="1:13">
      <c r="A36" s="4">
        <v>33</v>
      </c>
      <c r="B36" s="4" t="s">
        <v>0</v>
      </c>
      <c r="C36" s="4" t="s">
        <v>93</v>
      </c>
      <c r="D36" s="4" t="s">
        <v>45</v>
      </c>
      <c r="E36" s="5" t="s">
        <v>60</v>
      </c>
      <c r="F36" s="4" t="s">
        <v>59</v>
      </c>
      <c r="G36" s="4" t="s">
        <v>13</v>
      </c>
      <c r="H36" s="4">
        <v>1</v>
      </c>
      <c r="I36" s="7">
        <f>VLOOKUP(F36,[1]Consignment!$F$4:$I$25,4,FALSE)</f>
        <v>120</v>
      </c>
      <c r="J36" s="7">
        <f t="shared" si="0"/>
        <v>2</v>
      </c>
      <c r="K36" s="7">
        <f t="shared" si="1"/>
        <v>12</v>
      </c>
      <c r="L36" s="7">
        <v>25</v>
      </c>
      <c r="M36" s="7">
        <f t="shared" si="2"/>
        <v>159</v>
      </c>
    </row>
    <row r="37" spans="1:13" s="1" customFormat="1" ht="15" customHeight="1">
      <c r="A37" s="11" t="s">
        <v>112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8">
        <f>SUM(M4:M36)</f>
        <v>8297</v>
      </c>
    </row>
    <row r="38" spans="1:13" s="10" customFormat="1">
      <c r="A38" s="14" t="s">
        <v>109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9"/>
      <c r="M38" s="9"/>
    </row>
    <row r="39" spans="1:13" s="10" customFormat="1">
      <c r="A39" s="14" t="s">
        <v>110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9"/>
      <c r="M39" s="9"/>
    </row>
    <row r="40" spans="1:13" s="10" customFormat="1" ht="30" customHeight="1">
      <c r="A40" s="15" t="s">
        <v>111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9"/>
      <c r="M40" s="9"/>
    </row>
  </sheetData>
  <mergeCells count="8">
    <mergeCell ref="A37:L37"/>
    <mergeCell ref="A38:K38"/>
    <mergeCell ref="A39:K39"/>
    <mergeCell ref="A40:K40"/>
    <mergeCell ref="A1:H1"/>
    <mergeCell ref="I1:M1"/>
    <mergeCell ref="A2:H2"/>
    <mergeCell ref="I2:M2"/>
  </mergeCells>
  <conditionalFormatting sqref="C1:C2">
    <cfRule type="duplicateValues" dxfId="1" priority="2"/>
  </conditionalFormatting>
  <conditionalFormatting sqref="C38:C40">
    <cfRule type="duplicateValues" dxfId="0" priority="1"/>
  </conditionalFormatting>
  <pageMargins left="0.18" right="0.16" top="0.54" bottom="0.5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2025-07-09T09:49:22Z</cp:lastPrinted>
  <dcterms:created xsi:type="dcterms:W3CDTF">2025-07-06T08:09:10Z</dcterms:created>
  <dcterms:modified xsi:type="dcterms:W3CDTF">2025-07-09T09:49:26Z</dcterms:modified>
</cp:coreProperties>
</file>