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J5" l="1"/>
  <c r="J6"/>
  <c r="J7"/>
  <c r="J8"/>
  <c r="J9"/>
  <c r="J10"/>
  <c r="J11"/>
  <c r="J13"/>
  <c r="J14"/>
  <c r="J4"/>
  <c r="I5"/>
  <c r="I6"/>
  <c r="L6" s="1"/>
  <c r="I7"/>
  <c r="L7" s="1"/>
  <c r="I8"/>
  <c r="L8" s="1"/>
  <c r="I9"/>
  <c r="I10"/>
  <c r="L10" s="1"/>
  <c r="I11"/>
  <c r="L11" s="1"/>
  <c r="I12"/>
  <c r="L12" s="1"/>
  <c r="I13"/>
  <c r="L13" s="1"/>
  <c r="I14"/>
  <c r="I4"/>
  <c r="L4" s="1"/>
  <c r="L9" l="1"/>
  <c r="L5"/>
  <c r="L15" s="1"/>
  <c r="L14"/>
</calcChain>
</file>

<file path=xl/sharedStrings.xml><?xml version="1.0" encoding="utf-8"?>
<sst xmlns="http://schemas.openxmlformats.org/spreadsheetml/2006/main" count="73" uniqueCount="55">
  <si>
    <t>INVOICE
PRAGATI LOGISTICS,SAMANTA SAHI KHUNTIA LANE,8984191006
GST No:21AGHPB9356M1Z9</t>
  </si>
  <si>
    <t>01/1/2025</t>
  </si>
  <si>
    <t>360</t>
  </si>
  <si>
    <t>358</t>
  </si>
  <si>
    <t>06/1/2025</t>
  </si>
  <si>
    <t>365</t>
  </si>
  <si>
    <t>13/1/2025</t>
  </si>
  <si>
    <t>372</t>
  </si>
  <si>
    <t>18/1/2025</t>
  </si>
  <si>
    <t>724</t>
  </si>
  <si>
    <t>20/1/2025</t>
  </si>
  <si>
    <t>377</t>
  </si>
  <si>
    <t>379</t>
  </si>
  <si>
    <t>25/1/2025</t>
  </si>
  <si>
    <t>384</t>
  </si>
  <si>
    <t>28/1/2025</t>
  </si>
  <si>
    <t>382</t>
  </si>
  <si>
    <t>31/1/2025</t>
  </si>
  <si>
    <t>394</t>
  </si>
  <si>
    <t>397/398</t>
  </si>
  <si>
    <t>Thanking you for your business.
PRAGATI LOGISTICS</t>
  </si>
  <si>
    <t xml:space="preserve">DUNCAN TEA LIMITED
Address:GANDARPUR,GROUND FLOOR NEAR N.H.-5,CUTTACK,PIN-753003,9938514993
GST No:21AABCD0201A1Z3
</t>
  </si>
  <si>
    <t>PANIKOILI</t>
  </si>
  <si>
    <t>KENDRAPARA</t>
  </si>
  <si>
    <t>KEONJHAR</t>
  </si>
  <si>
    <t>JATNI</t>
  </si>
  <si>
    <t>K SINGHPUR</t>
  </si>
  <si>
    <t>KUSUPUR</t>
  </si>
  <si>
    <t>CTC</t>
  </si>
  <si>
    <t>DO/19006</t>
  </si>
  <si>
    <t>DO/19025</t>
  </si>
  <si>
    <t>JA/22726</t>
  </si>
  <si>
    <t>JA/23175</t>
  </si>
  <si>
    <t>DO/19938</t>
  </si>
  <si>
    <t>DO/19994</t>
  </si>
  <si>
    <t>JA/23597</t>
  </si>
  <si>
    <t>JA/24032</t>
  </si>
  <si>
    <t>JA/24353</t>
  </si>
  <si>
    <t>DO/20703</t>
  </si>
  <si>
    <t>JA/24460</t>
  </si>
  <si>
    <t>TO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</si>
  <si>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</si>
  <si>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</si>
  <si>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</si>
  <si>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</si>
  <si>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</si>
  <si>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</si>
  <si>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</si>
  <si>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</si>
  <si>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</t>
  </si>
  <si>
    <t>LR CH.</t>
  </si>
  <si>
    <t>AMOUNT</t>
  </si>
  <si>
    <t>Kindly, verify &amp; confirm within 7 days, else GST will be filed by 20th FEB, 2025. 
GST to be paid by Consignor under Reverse Charge Mechanism(RCM) as per GST.</t>
  </si>
  <si>
    <t>(RUPEES NINE THOUSAND SIX HUNDRED EIGHTY SIX ONLY)</t>
  </si>
  <si>
    <t xml:space="preserve">Bill Date:31/01/2025
Bill NO : 33488
Total Amount:9686.00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</si>
</sst>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7</xdr:col>
      <xdr:colOff>361950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4038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S16" sqref="S1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28515625" style="1" bestFit="1" customWidth="1"/>
    <col min="5" max="5" width="13.28515625" style="1" bestFit="1" customWidth="1"/>
    <col min="6" max="6" width="7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5"/>
      <c r="B1" s="26"/>
      <c r="C1" s="26"/>
      <c r="D1" s="26"/>
      <c r="E1" s="26"/>
      <c r="F1" s="26"/>
      <c r="G1" s="26"/>
      <c r="H1" s="26"/>
      <c r="I1" s="23" t="s">
        <v>0</v>
      </c>
      <c r="J1" s="24"/>
      <c r="K1" s="24"/>
      <c r="L1" s="24"/>
    </row>
    <row r="2" spans="1:12" ht="78.75" customHeight="1">
      <c r="A2" s="27" t="s">
        <v>21</v>
      </c>
      <c r="B2" s="28"/>
      <c r="C2" s="28"/>
      <c r="D2" s="28"/>
      <c r="E2" s="28"/>
      <c r="F2" s="28"/>
      <c r="G2" s="28"/>
      <c r="H2" s="28"/>
      <c r="I2" s="23" t="s">
        <v>54</v>
      </c>
      <c r="J2" s="24"/>
      <c r="K2" s="24"/>
      <c r="L2" s="24"/>
    </row>
    <row r="3" spans="1:12" s="16" customFormat="1" ht="21" customHeight="1">
      <c r="A3" s="14" t="s">
        <v>41</v>
      </c>
      <c r="B3" s="14" t="s">
        <v>42</v>
      </c>
      <c r="C3" s="14" t="s">
        <v>43</v>
      </c>
      <c r="D3" s="14" t="s">
        <v>44</v>
      </c>
      <c r="E3" s="14" t="s">
        <v>40</v>
      </c>
      <c r="F3" s="14" t="s">
        <v>45</v>
      </c>
      <c r="G3" s="14" t="s">
        <v>46</v>
      </c>
      <c r="H3" s="14" t="s">
        <v>47</v>
      </c>
      <c r="I3" s="15" t="s">
        <v>48</v>
      </c>
      <c r="J3" s="15" t="s">
        <v>49</v>
      </c>
      <c r="K3" s="15" t="s">
        <v>50</v>
      </c>
      <c r="L3" s="15" t="s">
        <v>51</v>
      </c>
    </row>
    <row r="4" spans="1:12" s="12" customFormat="1">
      <c r="A4" s="9">
        <v>1</v>
      </c>
      <c r="B4" s="9" t="s">
        <v>1</v>
      </c>
      <c r="C4" s="9" t="s">
        <v>29</v>
      </c>
      <c r="D4" s="10" t="s">
        <v>28</v>
      </c>
      <c r="E4" s="9" t="s">
        <v>22</v>
      </c>
      <c r="F4" s="9" t="s">
        <v>2</v>
      </c>
      <c r="G4" s="9">
        <v>4</v>
      </c>
      <c r="H4" s="9">
        <v>50</v>
      </c>
      <c r="I4" s="11">
        <f>VLOOKUP(E4,'[1]DUNCAN TEA'!$C$5:$D$116,2,FALSE)</f>
        <v>2.75</v>
      </c>
      <c r="J4" s="11">
        <f>VLOOKUP(E4,'[1]DUNCAN TEA'!$C$5:$F$116,4,FALSE)</f>
        <v>0</v>
      </c>
      <c r="K4" s="11">
        <v>25</v>
      </c>
      <c r="L4" s="11">
        <f>H4*I4+J4+K4</f>
        <v>162.5</v>
      </c>
    </row>
    <row r="5" spans="1:12">
      <c r="A5" s="4">
        <v>2</v>
      </c>
      <c r="B5" s="4" t="s">
        <v>1</v>
      </c>
      <c r="C5" s="4" t="s">
        <v>30</v>
      </c>
      <c r="D5" s="8" t="s">
        <v>28</v>
      </c>
      <c r="E5" s="5" t="s">
        <v>23</v>
      </c>
      <c r="F5" s="4" t="s">
        <v>3</v>
      </c>
      <c r="G5" s="4">
        <v>5</v>
      </c>
      <c r="H5" s="4">
        <v>115</v>
      </c>
      <c r="I5" s="6">
        <f>VLOOKUP(E5,'[1]DUNCAN TEA'!$C$5:$D$116,2,FALSE)</f>
        <v>2.48</v>
      </c>
      <c r="J5" s="6">
        <f>VLOOKUP(E5,'[1]DUNCAN TEA'!$C$5:$F$116,4,FALSE)</f>
        <v>0</v>
      </c>
      <c r="K5" s="6">
        <v>25</v>
      </c>
      <c r="L5" s="11">
        <f t="shared" ref="L5:L13" si="0">H5*I5+J5+K5</f>
        <v>310.2</v>
      </c>
    </row>
    <row r="6" spans="1:12">
      <c r="A6" s="4">
        <v>3</v>
      </c>
      <c r="B6" s="4" t="s">
        <v>4</v>
      </c>
      <c r="C6" s="4" t="s">
        <v>31</v>
      </c>
      <c r="D6" s="8" t="s">
        <v>28</v>
      </c>
      <c r="E6" s="5" t="s">
        <v>24</v>
      </c>
      <c r="F6" s="4" t="s">
        <v>5</v>
      </c>
      <c r="G6" s="4">
        <v>49</v>
      </c>
      <c r="H6" s="4">
        <v>588.9</v>
      </c>
      <c r="I6" s="6">
        <f>VLOOKUP(E6,'[1]DUNCAN TEA'!$C$5:$D$116,2,FALSE)</f>
        <v>3.01</v>
      </c>
      <c r="J6" s="6">
        <f>VLOOKUP(E6,'[1]DUNCAN TEA'!$C$5:$F$116,4,FALSE)</f>
        <v>0</v>
      </c>
      <c r="K6" s="6">
        <v>25</v>
      </c>
      <c r="L6" s="11">
        <f t="shared" si="0"/>
        <v>1797.5889999999997</v>
      </c>
    </row>
    <row r="7" spans="1:12">
      <c r="A7" s="4">
        <v>4</v>
      </c>
      <c r="B7" s="4" t="s">
        <v>6</v>
      </c>
      <c r="C7" s="4" t="s">
        <v>32</v>
      </c>
      <c r="D7" s="8" t="s">
        <v>28</v>
      </c>
      <c r="E7" s="5" t="s">
        <v>24</v>
      </c>
      <c r="F7" s="4" t="s">
        <v>7</v>
      </c>
      <c r="G7" s="4">
        <v>38</v>
      </c>
      <c r="H7" s="4">
        <v>495</v>
      </c>
      <c r="I7" s="6">
        <f>VLOOKUP(E7,'[1]DUNCAN TEA'!$C$5:$D$116,2,FALSE)</f>
        <v>3.01</v>
      </c>
      <c r="J7" s="6">
        <f>VLOOKUP(E7,'[1]DUNCAN TEA'!$C$5:$F$116,4,FALSE)</f>
        <v>0</v>
      </c>
      <c r="K7" s="6">
        <v>25</v>
      </c>
      <c r="L7" s="11">
        <f t="shared" si="0"/>
        <v>1514.9499999999998</v>
      </c>
    </row>
    <row r="8" spans="1:12">
      <c r="A8" s="4">
        <v>5</v>
      </c>
      <c r="B8" s="4" t="s">
        <v>8</v>
      </c>
      <c r="C8" s="4" t="s">
        <v>33</v>
      </c>
      <c r="D8" s="8" t="s">
        <v>28</v>
      </c>
      <c r="E8" s="5" t="s">
        <v>23</v>
      </c>
      <c r="F8" s="4" t="s">
        <v>9</v>
      </c>
      <c r="G8" s="4">
        <v>6</v>
      </c>
      <c r="H8" s="4">
        <v>115</v>
      </c>
      <c r="I8" s="6">
        <f>VLOOKUP(E8,'[1]DUNCAN TEA'!$C$5:$D$116,2,FALSE)</f>
        <v>2.48</v>
      </c>
      <c r="J8" s="6">
        <f>VLOOKUP(E8,'[1]DUNCAN TEA'!$C$5:$F$116,4,FALSE)</f>
        <v>0</v>
      </c>
      <c r="K8" s="6">
        <v>25</v>
      </c>
      <c r="L8" s="11">
        <f t="shared" si="0"/>
        <v>310.2</v>
      </c>
    </row>
    <row r="9" spans="1:12">
      <c r="A9" s="4">
        <v>6</v>
      </c>
      <c r="B9" s="4" t="s">
        <v>10</v>
      </c>
      <c r="C9" s="4" t="s">
        <v>34</v>
      </c>
      <c r="D9" s="8" t="s">
        <v>28</v>
      </c>
      <c r="E9" s="5" t="s">
        <v>25</v>
      </c>
      <c r="F9" s="4" t="s">
        <v>11</v>
      </c>
      <c r="G9" s="4">
        <v>4</v>
      </c>
      <c r="H9" s="4">
        <v>50</v>
      </c>
      <c r="I9" s="6">
        <f>VLOOKUP(E9,'[1]DUNCAN TEA'!$C$5:$D$116,2,FALSE)</f>
        <v>2.48</v>
      </c>
      <c r="J9" s="6">
        <f>VLOOKUP(E9,'[1]DUNCAN TEA'!$C$5:$F$116,4,FALSE)</f>
        <v>0</v>
      </c>
      <c r="K9" s="6">
        <v>25</v>
      </c>
      <c r="L9" s="11">
        <f t="shared" si="0"/>
        <v>149</v>
      </c>
    </row>
    <row r="10" spans="1:12">
      <c r="A10" s="4">
        <v>7</v>
      </c>
      <c r="B10" s="4" t="s">
        <v>10</v>
      </c>
      <c r="C10" s="4" t="s">
        <v>35</v>
      </c>
      <c r="D10" s="8" t="s">
        <v>28</v>
      </c>
      <c r="E10" s="5" t="s">
        <v>24</v>
      </c>
      <c r="F10" s="4" t="s">
        <v>12</v>
      </c>
      <c r="G10" s="4">
        <v>18</v>
      </c>
      <c r="H10" s="4">
        <v>230</v>
      </c>
      <c r="I10" s="6">
        <f>VLOOKUP(E10,'[1]DUNCAN TEA'!$C$5:$D$116,2,FALSE)</f>
        <v>3.01</v>
      </c>
      <c r="J10" s="6">
        <f>VLOOKUP(E10,'[1]DUNCAN TEA'!$C$5:$F$116,4,FALSE)</f>
        <v>0</v>
      </c>
      <c r="K10" s="6">
        <v>25</v>
      </c>
      <c r="L10" s="11">
        <f t="shared" si="0"/>
        <v>717.3</v>
      </c>
    </row>
    <row r="11" spans="1:12">
      <c r="A11" s="4">
        <v>8</v>
      </c>
      <c r="B11" s="4" t="s">
        <v>13</v>
      </c>
      <c r="C11" s="4" t="s">
        <v>36</v>
      </c>
      <c r="D11" s="8" t="s">
        <v>28</v>
      </c>
      <c r="E11" s="5" t="s">
        <v>24</v>
      </c>
      <c r="F11" s="4" t="s">
        <v>14</v>
      </c>
      <c r="G11" s="4">
        <v>41</v>
      </c>
      <c r="H11" s="4">
        <v>530</v>
      </c>
      <c r="I11" s="6">
        <f>VLOOKUP(E11,'[1]DUNCAN TEA'!$C$5:$D$116,2,FALSE)</f>
        <v>3.01</v>
      </c>
      <c r="J11" s="6">
        <f>VLOOKUP(E11,'[1]DUNCAN TEA'!$C$5:$F$116,4,FALSE)</f>
        <v>0</v>
      </c>
      <c r="K11" s="6">
        <v>25</v>
      </c>
      <c r="L11" s="11">
        <f t="shared" si="0"/>
        <v>1620.3</v>
      </c>
    </row>
    <row r="12" spans="1:12">
      <c r="A12" s="4">
        <v>9</v>
      </c>
      <c r="B12" s="4" t="s">
        <v>15</v>
      </c>
      <c r="C12" s="4" t="s">
        <v>37</v>
      </c>
      <c r="D12" s="8" t="s">
        <v>28</v>
      </c>
      <c r="E12" s="5" t="s">
        <v>26</v>
      </c>
      <c r="F12" s="4" t="s">
        <v>16</v>
      </c>
      <c r="G12" s="4">
        <v>7</v>
      </c>
      <c r="H12" s="4">
        <v>95</v>
      </c>
      <c r="I12" s="6">
        <f>VLOOKUP(E12,'[1]DUNCAN TEA'!$C$5:$D$116,2,FALSE)</f>
        <v>4.95</v>
      </c>
      <c r="J12" s="6">
        <v>500</v>
      </c>
      <c r="K12" s="6">
        <v>25</v>
      </c>
      <c r="L12" s="11">
        <f t="shared" si="0"/>
        <v>995.25</v>
      </c>
    </row>
    <row r="13" spans="1:12">
      <c r="A13" s="4">
        <v>10</v>
      </c>
      <c r="B13" s="4" t="s">
        <v>17</v>
      </c>
      <c r="C13" s="4" t="s">
        <v>38</v>
      </c>
      <c r="D13" s="8" t="s">
        <v>28</v>
      </c>
      <c r="E13" s="5" t="s">
        <v>27</v>
      </c>
      <c r="F13" s="4" t="s">
        <v>18</v>
      </c>
      <c r="G13" s="4">
        <v>6</v>
      </c>
      <c r="H13" s="4">
        <v>125</v>
      </c>
      <c r="I13" s="6">
        <f>VLOOKUP(E13,'[1]DUNCAN TEA'!$C$5:$D$116,2,FALSE)</f>
        <v>2.75</v>
      </c>
      <c r="J13" s="6">
        <f>VLOOKUP(E13,'[1]DUNCAN TEA'!$C$5:$F$116,4,FALSE)</f>
        <v>300</v>
      </c>
      <c r="K13" s="6">
        <v>25</v>
      </c>
      <c r="L13" s="11">
        <f t="shared" si="0"/>
        <v>668.75</v>
      </c>
    </row>
    <row r="14" spans="1:12">
      <c r="A14" s="4">
        <v>11</v>
      </c>
      <c r="B14" s="4" t="s">
        <v>17</v>
      </c>
      <c r="C14" s="4" t="s">
        <v>39</v>
      </c>
      <c r="D14" s="8" t="s">
        <v>28</v>
      </c>
      <c r="E14" s="5" t="s">
        <v>24</v>
      </c>
      <c r="F14" s="4" t="s">
        <v>19</v>
      </c>
      <c r="G14" s="4">
        <v>33</v>
      </c>
      <c r="H14" s="4">
        <v>470</v>
      </c>
      <c r="I14" s="6">
        <f>VLOOKUP(E14,'[1]DUNCAN TEA'!$C$5:$D$116,2,FALSE)</f>
        <v>3.01</v>
      </c>
      <c r="J14" s="6">
        <f>VLOOKUP(E14,'[1]DUNCAN TEA'!$C$5:$F$116,4,FALSE)</f>
        <v>0</v>
      </c>
      <c r="K14" s="6">
        <v>25</v>
      </c>
      <c r="L14" s="11">
        <f>H14*I14+J14+K14</f>
        <v>1439.6999999999998</v>
      </c>
    </row>
    <row r="15" spans="1:12" s="3" customFormat="1">
      <c r="A15" s="17" t="s">
        <v>53</v>
      </c>
      <c r="B15" s="18"/>
      <c r="C15" s="18"/>
      <c r="D15" s="18"/>
      <c r="E15" s="18"/>
      <c r="F15" s="18"/>
      <c r="G15" s="18"/>
      <c r="H15" s="18"/>
      <c r="I15" s="19"/>
      <c r="J15" s="19"/>
      <c r="K15" s="20"/>
      <c r="L15" s="13">
        <f>ROUND(SUM(L4:L14),0)</f>
        <v>9686</v>
      </c>
    </row>
    <row r="16" spans="1:12" s="3" customFormat="1" ht="30" customHeight="1">
      <c r="A16" s="21" t="s">
        <v>52</v>
      </c>
      <c r="B16" s="21"/>
      <c r="C16" s="21"/>
      <c r="D16" s="21"/>
      <c r="E16" s="21"/>
      <c r="F16" s="21"/>
      <c r="G16" s="21"/>
      <c r="H16" s="21"/>
      <c r="I16" s="22"/>
      <c r="J16" s="22"/>
      <c r="K16" s="22"/>
      <c r="L16" s="22"/>
    </row>
    <row r="17" spans="1:12" s="3" customFormat="1" ht="30" customHeight="1">
      <c r="A17" s="21" t="s">
        <v>20</v>
      </c>
      <c r="B17" s="21"/>
      <c r="C17" s="21"/>
      <c r="D17" s="21"/>
      <c r="E17" s="21"/>
      <c r="F17" s="21"/>
      <c r="G17" s="21"/>
      <c r="H17" s="21"/>
      <c r="I17" s="22"/>
      <c r="J17" s="22"/>
      <c r="K17" s="22"/>
      <c r="L17" s="22"/>
    </row>
    <row r="18" spans="1:12">
      <c r="G18" s="7">
        <f>SUM(G4:G14)</f>
        <v>211</v>
      </c>
      <c r="H18" s="7">
        <f>SUM(H4:H14)</f>
        <v>2863.9</v>
      </c>
    </row>
  </sheetData>
  <sortState ref="B4:L14">
    <sortCondition ref="B4:B14"/>
  </sortState>
  <mergeCells count="7">
    <mergeCell ref="A15:K15"/>
    <mergeCell ref="A16:L16"/>
    <mergeCell ref="A17:L17"/>
    <mergeCell ref="I1:L1"/>
    <mergeCell ref="I2:L2"/>
    <mergeCell ref="A1:H1"/>
    <mergeCell ref="A2:H2"/>
  </mergeCells>
  <conditionalFormatting sqref="C1:C1048576">
    <cfRule type="duplicateValues" dxfId="0" priority="1"/>
  </conditionalFormatting>
  <pageMargins left="0.3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2025-02-12T04:43:40Z</cp:lastPrinted>
  <dcterms:created xsi:type="dcterms:W3CDTF">2025-02-07T10:50:00Z</dcterms:created>
  <dcterms:modified xsi:type="dcterms:W3CDTF">2025-02-19T08:41:56Z</dcterms:modified>
</cp:coreProperties>
</file>