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J5" l="1"/>
  <c r="J6"/>
  <c r="J7"/>
  <c r="J8"/>
  <c r="J9"/>
  <c r="J11"/>
  <c r="J4"/>
  <c r="I5"/>
  <c r="L5" s="1"/>
  <c r="I6"/>
  <c r="L6" s="1"/>
  <c r="I7"/>
  <c r="L7" s="1"/>
  <c r="I8"/>
  <c r="L8" s="1"/>
  <c r="I9"/>
  <c r="L9" s="1"/>
  <c r="I10"/>
  <c r="L10" s="1"/>
  <c r="I11"/>
  <c r="L11" s="1"/>
  <c r="I4"/>
  <c r="L4" s="1"/>
  <c r="L12" l="1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<sst xmlns="http://schemas.openxmlformats.org/spreadsheetml/2006/main" count="58" uniqueCount="47">
  <si>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</si>
  <si>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03/9/2024</t>
  </si>
  <si>
    <t>203</t>
  </si>
  <si>
    <t>02/9/2024</t>
  </si>
  <si>
    <t>724</t>
  </si>
  <si>
    <t>09/9/2024</t>
  </si>
  <si>
    <t>18/9/2024</t>
  </si>
  <si>
    <t>210</t>
  </si>
  <si>
    <t>16/9/2024</t>
  </si>
  <si>
    <t>209</t>
  </si>
  <si>
    <t>23/9/2024</t>
  </si>
  <si>
    <t>218</t>
  </si>
  <si>
    <t>26/9/2024</t>
  </si>
  <si>
    <t>225</t>
  </si>
  <si>
    <t>223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</si>
  <si>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</si>
  <si>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</si>
  <si>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</si>
  <si>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</si>
  <si>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</si>
  <si>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</si>
  <si>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</si>
  <si>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</si>
  <si>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</si>
  <si>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</si>
  <si>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DD.CH.</t>
  </si>
  <si>
    <t>LR CH.</t>
  </si>
  <si>
    <t>AMOUNT</t>
  </si>
  <si>
    <t>PL/JA/12881</t>
  </si>
  <si>
    <t>PL/JA/13270</t>
  </si>
  <si>
    <t>PL/JA/13463</t>
  </si>
  <si>
    <t>PL/DO/12251</t>
  </si>
  <si>
    <t>PL/JA/14027</t>
  </si>
  <si>
    <t>PL/JA/14710</t>
  </si>
  <si>
    <t>PL/JA/14902</t>
  </si>
  <si>
    <t>PL/JA/14906</t>
  </si>
  <si>
    <t>BALASORE</t>
  </si>
  <si>
    <t>BASUDEVPUR</t>
  </si>
  <si>
    <t>KEONJHAR</t>
  </si>
  <si>
    <t>BEGUNIA</t>
  </si>
  <si>
    <t>K SINGHPUR</t>
  </si>
  <si>
    <t>KENDRAPARA</t>
  </si>
  <si>
    <t>CTC</t>
  </si>
  <si>
    <t xml:space="preserve">DUNCAN TEA LIMITED
Address:GANDARPUR,GROUND FLOOR NEAR N.H.-5,CUTTACK,PIN-753003,9938514993
GST No:21AABCD0201A1Z3
</t>
  </si>
  <si>
    <t>Kindly, verify &amp; confirm within 7 days, else GST will be filed by 20th OCT., 2024. 
GST to be paid by Consignor under Reverse Charge Mechanism(RCM) as per GST.</t>
  </si>
  <si>
    <t xml:space="preserve">Bill Date:30/09/2024
Bill NO : 22316
Total Amount: 7572.00
</t>
  </si>
  <si>
    <t>(RUPEES SEVEN THOUSAND FIVE HUNDRED SEVENTY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</si>
</sst>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342900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40386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1.25" customHeight="1">
      <c r="A2" s="18" t="s">
        <v>43</v>
      </c>
      <c r="B2" s="19"/>
      <c r="C2" s="19"/>
      <c r="D2" s="19"/>
      <c r="E2" s="19"/>
      <c r="F2" s="19"/>
      <c r="G2" s="19"/>
      <c r="H2" s="20"/>
      <c r="I2" s="21" t="s">
        <v>45</v>
      </c>
      <c r="J2" s="21"/>
      <c r="K2" s="21"/>
      <c r="L2" s="21"/>
    </row>
    <row r="3" spans="1:12" s="3" customFormat="1">
      <c r="A3" s="8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9" t="s">
        <v>24</v>
      </c>
      <c r="J3" s="9" t="s">
        <v>25</v>
      </c>
      <c r="K3" s="9" t="s">
        <v>26</v>
      </c>
      <c r="L3" s="10" t="s">
        <v>27</v>
      </c>
    </row>
    <row r="4" spans="1:12">
      <c r="A4" s="22">
        <v>1</v>
      </c>
      <c r="B4" s="4" t="s">
        <v>3</v>
      </c>
      <c r="C4" s="4" t="s">
        <v>29</v>
      </c>
      <c r="D4" s="11" t="s">
        <v>42</v>
      </c>
      <c r="E4" s="4" t="s">
        <v>37</v>
      </c>
      <c r="F4" s="4" t="s">
        <v>4</v>
      </c>
      <c r="G4" s="4">
        <v>2</v>
      </c>
      <c r="H4" s="4">
        <v>50</v>
      </c>
      <c r="I4" s="6">
        <f>VLOOKUP(E4,'[1]DUNCAN TEA'!$C$5:$D$116,2,FALSE)</f>
        <v>3.4</v>
      </c>
      <c r="J4" s="6">
        <f>VLOOKUP(E4,'[1]DUNCAN TEA'!$C$5:$F$116,4,FALSE)</f>
        <v>0</v>
      </c>
      <c r="K4" s="6">
        <v>25</v>
      </c>
      <c r="L4" s="6">
        <f>H4*I4+J4+K4</f>
        <v>195</v>
      </c>
    </row>
    <row r="5" spans="1:12">
      <c r="A5" s="22">
        <v>2</v>
      </c>
      <c r="B5" s="4" t="s">
        <v>1</v>
      </c>
      <c r="C5" s="4" t="s">
        <v>28</v>
      </c>
      <c r="D5" s="11" t="s">
        <v>42</v>
      </c>
      <c r="E5" s="4" t="s">
        <v>36</v>
      </c>
      <c r="F5" s="4" t="s">
        <v>2</v>
      </c>
      <c r="G5" s="4">
        <v>14</v>
      </c>
      <c r="H5" s="4">
        <v>215</v>
      </c>
      <c r="I5" s="6">
        <f>VLOOKUP(E5,'[1]DUNCAN TEA'!$C$5:$D$116,2,FALSE)</f>
        <v>2.75</v>
      </c>
      <c r="J5" s="6">
        <f>VLOOKUP(E5,'[1]DUNCAN TEA'!$C$5:$F$116,4,FALSE)</f>
        <v>0</v>
      </c>
      <c r="K5" s="6">
        <v>25</v>
      </c>
      <c r="L5" s="6">
        <f>H5*I5+J5+K5</f>
        <v>616.25</v>
      </c>
    </row>
    <row r="6" spans="1:12">
      <c r="A6" s="22">
        <v>3</v>
      </c>
      <c r="B6" s="4" t="s">
        <v>5</v>
      </c>
      <c r="C6" s="4" t="s">
        <v>30</v>
      </c>
      <c r="D6" s="11" t="s">
        <v>42</v>
      </c>
      <c r="E6" s="4" t="s">
        <v>38</v>
      </c>
      <c r="F6" s="4" t="s">
        <v>4</v>
      </c>
      <c r="G6" s="4">
        <v>21</v>
      </c>
      <c r="H6" s="4">
        <v>275</v>
      </c>
      <c r="I6" s="6">
        <f>VLOOKUP(E6,'[1]DUNCAN TEA'!$C$5:$D$116,2,FALSE)</f>
        <v>3.01</v>
      </c>
      <c r="J6" s="6">
        <f>VLOOKUP(E6,'[1]DUNCAN TEA'!$C$5:$F$116,4,FALSE)</f>
        <v>0</v>
      </c>
      <c r="K6" s="6">
        <v>25</v>
      </c>
      <c r="L6" s="6">
        <f>H6*I6+J6+K6</f>
        <v>852.74999999999989</v>
      </c>
    </row>
    <row r="7" spans="1:12">
      <c r="A7" s="22">
        <v>4</v>
      </c>
      <c r="B7" s="4" t="s">
        <v>8</v>
      </c>
      <c r="C7" s="4" t="s">
        <v>32</v>
      </c>
      <c r="D7" s="11" t="s">
        <v>42</v>
      </c>
      <c r="E7" s="4" t="s">
        <v>38</v>
      </c>
      <c r="F7" s="4" t="s">
        <v>9</v>
      </c>
      <c r="G7" s="4">
        <v>50</v>
      </c>
      <c r="H7" s="4">
        <v>620</v>
      </c>
      <c r="I7" s="6">
        <f>VLOOKUP(E7,'[1]DUNCAN TEA'!$C$5:$D$116,2,FALSE)</f>
        <v>3.01</v>
      </c>
      <c r="J7" s="6">
        <f>VLOOKUP(E7,'[1]DUNCAN TEA'!$C$5:$F$116,4,FALSE)</f>
        <v>0</v>
      </c>
      <c r="K7" s="6">
        <v>25</v>
      </c>
      <c r="L7" s="6">
        <f>H7*I7+J7+K7</f>
        <v>1891.1999999999998</v>
      </c>
    </row>
    <row r="8" spans="1:12">
      <c r="A8" s="22">
        <v>5</v>
      </c>
      <c r="B8" s="4" t="s">
        <v>6</v>
      </c>
      <c r="C8" s="4" t="s">
        <v>31</v>
      </c>
      <c r="D8" s="11" t="s">
        <v>42</v>
      </c>
      <c r="E8" s="4" t="s">
        <v>39</v>
      </c>
      <c r="F8" s="4" t="s">
        <v>7</v>
      </c>
      <c r="G8" s="4">
        <v>5</v>
      </c>
      <c r="H8" s="4">
        <v>125</v>
      </c>
      <c r="I8" s="6">
        <f>VLOOKUP(E8,'[1]DUNCAN TEA'!$C$5:$D$116,2,FALSE)</f>
        <v>2.48</v>
      </c>
      <c r="J8" s="6">
        <f>VLOOKUP(E8,'[1]DUNCAN TEA'!$C$5:$F$116,4,FALSE)</f>
        <v>0</v>
      </c>
      <c r="K8" s="6">
        <v>25</v>
      </c>
      <c r="L8" s="6">
        <f>H8*I8+J8+K8</f>
        <v>335</v>
      </c>
    </row>
    <row r="9" spans="1:12">
      <c r="A9" s="22">
        <v>6</v>
      </c>
      <c r="B9" s="4" t="s">
        <v>10</v>
      </c>
      <c r="C9" s="4" t="s">
        <v>33</v>
      </c>
      <c r="D9" s="11" t="s">
        <v>42</v>
      </c>
      <c r="E9" s="4" t="s">
        <v>38</v>
      </c>
      <c r="F9" s="4" t="s">
        <v>11</v>
      </c>
      <c r="G9" s="4">
        <v>59</v>
      </c>
      <c r="H9" s="4">
        <v>740</v>
      </c>
      <c r="I9" s="6">
        <f>VLOOKUP(E9,'[1]DUNCAN TEA'!$C$5:$D$116,2,FALSE)</f>
        <v>3.01</v>
      </c>
      <c r="J9" s="6">
        <f>VLOOKUP(E9,'[1]DUNCAN TEA'!$C$5:$F$116,4,FALSE)</f>
        <v>0</v>
      </c>
      <c r="K9" s="6">
        <v>25</v>
      </c>
      <c r="L9" s="6">
        <f>H9*I9+J9+K9</f>
        <v>2252.3999999999996</v>
      </c>
    </row>
    <row r="10" spans="1:12">
      <c r="A10" s="22">
        <v>7</v>
      </c>
      <c r="B10" s="4" t="s">
        <v>12</v>
      </c>
      <c r="C10" s="4" t="s">
        <v>34</v>
      </c>
      <c r="D10" s="11" t="s">
        <v>42</v>
      </c>
      <c r="E10" s="4" t="s">
        <v>40</v>
      </c>
      <c r="F10" s="4" t="s">
        <v>13</v>
      </c>
      <c r="G10" s="4">
        <v>6</v>
      </c>
      <c r="H10" s="4">
        <v>85</v>
      </c>
      <c r="I10" s="6">
        <f>VLOOKUP(E10,'[1]DUNCAN TEA'!$C$5:$D$116,2,FALSE)</f>
        <v>4.95</v>
      </c>
      <c r="J10" s="6">
        <v>500</v>
      </c>
      <c r="K10" s="6">
        <v>25</v>
      </c>
      <c r="L10" s="6">
        <f>H10*I10+J10+K10</f>
        <v>945.75</v>
      </c>
    </row>
    <row r="11" spans="1:12">
      <c r="A11" s="22">
        <v>8</v>
      </c>
      <c r="B11" s="4" t="s">
        <v>12</v>
      </c>
      <c r="C11" s="4" t="s">
        <v>35</v>
      </c>
      <c r="D11" s="11" t="s">
        <v>42</v>
      </c>
      <c r="E11" s="4" t="s">
        <v>41</v>
      </c>
      <c r="F11" s="4" t="s">
        <v>14</v>
      </c>
      <c r="G11" s="4">
        <v>8</v>
      </c>
      <c r="H11" s="4">
        <v>185</v>
      </c>
      <c r="I11" s="6">
        <f>VLOOKUP(E11,'[1]DUNCAN TEA'!$C$5:$D$116,2,FALSE)</f>
        <v>2.48</v>
      </c>
      <c r="J11" s="6">
        <f>VLOOKUP(E11,'[1]DUNCAN TEA'!$C$5:$F$116,4,FALSE)</f>
        <v>0</v>
      </c>
      <c r="K11" s="6">
        <v>25</v>
      </c>
      <c r="L11" s="6">
        <f>H11*I11+J11+K11</f>
        <v>483.8</v>
      </c>
    </row>
    <row r="12" spans="1:12" s="3" customFormat="1">
      <c r="A12" s="12" t="s">
        <v>46</v>
      </c>
      <c r="B12" s="13"/>
      <c r="C12" s="13"/>
      <c r="D12" s="13"/>
      <c r="E12" s="13"/>
      <c r="F12" s="13"/>
      <c r="G12" s="13"/>
      <c r="H12" s="13"/>
      <c r="I12" s="14"/>
      <c r="J12" s="14"/>
      <c r="K12" s="15"/>
      <c r="L12" s="7">
        <f>ROUND(SUM(L4:L11),0)</f>
        <v>7572</v>
      </c>
    </row>
    <row r="13" spans="1:12" s="3" customFormat="1" ht="30" customHeight="1">
      <c r="A13" s="16" t="s">
        <v>44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</row>
    <row r="14" spans="1:12" s="3" customFormat="1" ht="30" customHeight="1">
      <c r="A14" s="16" t="s">
        <v>15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  <row r="15" spans="1:12">
      <c r="G15" s="5">
        <f>SUM(G4:G11)</f>
        <v>165</v>
      </c>
      <c r="H15" s="5">
        <f>SUM(H4:H11)</f>
        <v>2295</v>
      </c>
    </row>
  </sheetData>
  <sortState ref="B4:L11">
    <sortCondition ref="B4:B11"/>
    <sortCondition ref="C4:C11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">
    <cfRule type="duplicateValues" dxfId="1" priority="2"/>
  </conditionalFormatting>
  <conditionalFormatting sqref="C3:C1048576">
    <cfRule type="duplicateValues" dxfId="0" priority="1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2024-10-17T10:08:12Z</cp:lastPrinted>
  <dcterms:created xsi:type="dcterms:W3CDTF">2024-10-09T03:33:23Z</dcterms:created>
  <dcterms:modified xsi:type="dcterms:W3CDTF">2024-10-17T10:08:12Z</dcterms:modified>
</cp:coreProperties>
</file>