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7" i="1"/>
  <c r="L11"/>
  <c r="J5"/>
  <c r="J6"/>
  <c r="J7"/>
  <c r="J8"/>
  <c r="L8" s="1"/>
  <c r="J9"/>
  <c r="J10"/>
  <c r="J11"/>
  <c r="J12"/>
  <c r="J13"/>
  <c r="J14"/>
  <c r="J15"/>
  <c r="J16"/>
  <c r="J4"/>
  <c r="I9" l="1"/>
  <c r="L9" s="1"/>
  <c r="I5"/>
  <c r="L5" s="1"/>
  <c r="I6"/>
  <c r="L6" s="1"/>
  <c r="I16" l="1"/>
  <c r="L16" s="1"/>
  <c r="I7"/>
  <c r="L7" s="1"/>
  <c r="I15"/>
  <c r="L15" s="1"/>
  <c r="I14"/>
  <c r="L14" s="1"/>
  <c r="I12"/>
  <c r="L12" s="1"/>
  <c r="I13"/>
  <c r="L13" s="1"/>
  <c r="I10"/>
  <c r="L10" s="1"/>
  <c r="I4"/>
  <c r="L4" s="1"/>
</calcChain>
</file>

<file path=xl/sharedStrings.xml><?xml version="1.0" encoding="utf-8"?>
<sst xmlns="http://schemas.openxmlformats.org/spreadsheetml/2006/main" count="83" uniqueCount="56">
  <si>
    <t>INVOICE
ATC LOGISTICS,,8984191006
GST No:21CHVPB1842D2ZQ</t>
  </si>
  <si>
    <t>23/4/2024</t>
  </si>
  <si>
    <t>0080</t>
  </si>
  <si>
    <t>29/4/2024</t>
  </si>
  <si>
    <t>0101</t>
  </si>
  <si>
    <t>0097</t>
  </si>
  <si>
    <t>01/4/2024</t>
  </si>
  <si>
    <t>2671</t>
  </si>
  <si>
    <t>2684</t>
  </si>
  <si>
    <t>05/4/2024</t>
  </si>
  <si>
    <t>0003</t>
  </si>
  <si>
    <t>08/4/2024</t>
  </si>
  <si>
    <t>0020</t>
  </si>
  <si>
    <t>10/4/2024</t>
  </si>
  <si>
    <t>012</t>
  </si>
  <si>
    <t>011</t>
  </si>
  <si>
    <t>024</t>
  </si>
  <si>
    <t>0005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</si>
  <si>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</si>
  <si>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</si>
  <si>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</si>
  <si>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</si>
  <si>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</si>
  <si>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</si>
  <si>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</si>
  <si>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/BHA/00001</t>
  </si>
  <si>
    <t>/BHA/00004</t>
  </si>
  <si>
    <t>/BHA/00012</t>
  </si>
  <si>
    <t>/BHA/00013</t>
  </si>
  <si>
    <t>/BHA/00017</t>
  </si>
  <si>
    <t>/BHA/00021</t>
  </si>
  <si>
    <t>/BHA/00022</t>
  </si>
  <si>
    <t>/BHA/00023</t>
  </si>
  <si>
    <t>/BHA/00042</t>
  </si>
  <si>
    <t>/BHA/00052</t>
  </si>
  <si>
    <t>/BHA/00053</t>
  </si>
  <si>
    <t>RAIGHAR</t>
  </si>
  <si>
    <t>ROURKELA</t>
  </si>
  <si>
    <t>BALIGUDA</t>
  </si>
  <si>
    <t>BHANJANAGAR</t>
  </si>
  <si>
    <t xml:space="preserve">PARALAKHEMUNDI </t>
  </si>
  <si>
    <t>KARANJIA</t>
  </si>
  <si>
    <t>RAYAGADA</t>
  </si>
  <si>
    <t>BIJIPUR</t>
  </si>
  <si>
    <t>BBSR</t>
  </si>
  <si>
    <t>INV NO</t>
  </si>
  <si>
    <t>CASE</t>
  </si>
  <si>
    <t>WEIGHT</t>
  </si>
  <si>
    <t>RATE</t>
  </si>
  <si>
    <t>HAM</t>
  </si>
  <si>
    <t>LR</t>
  </si>
  <si>
    <t>AMOUNT</t>
  </si>
  <si>
    <t>(RUPEES FOURTEEN THOUSAND NINETY SIX ONLY)</t>
  </si>
  <si>
    <t xml:space="preserve">KARNATAKA AGRO CHEMICALS
Address: PLOT NO - 84  BAPUJINAGAR P. S - CAPITAL 751009,674259799
GST No:21AABFK5489N1ZZ
</t>
  </si>
  <si>
    <t xml:space="preserve">Bill Date:04/30/2024
Bill #:Inv-571/24-25
Total Amount:14096.00
</t>
  </si>
  <si>
    <t xml:space="preserve">RABINGIA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</si>
</sst>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7</xdr:col>
      <xdr:colOff>352425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4276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>RABIGIA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P13" sqref="P13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" style="2" customWidth="1"/>
    <col min="11" max="11" width="6.140625" style="2" customWidth="1"/>
    <col min="12" max="12" width="10.570312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8"/>
      <c r="L1" s="18"/>
    </row>
    <row r="2" spans="1:12" ht="57" customHeight="1">
      <c r="A2" s="15" t="s">
        <v>53</v>
      </c>
      <c r="B2" s="16"/>
      <c r="C2" s="16"/>
      <c r="D2" s="16"/>
      <c r="E2" s="16"/>
      <c r="F2" s="16"/>
      <c r="G2" s="16"/>
      <c r="H2" s="16"/>
      <c r="I2" s="17"/>
      <c r="J2" s="18" t="s">
        <v>54</v>
      </c>
      <c r="K2" s="18"/>
      <c r="L2" s="18"/>
    </row>
    <row r="3" spans="1:12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45</v>
      </c>
      <c r="G3" s="5" t="s">
        <v>46</v>
      </c>
      <c r="H3" s="5" t="s">
        <v>47</v>
      </c>
      <c r="I3" s="7" t="s">
        <v>48</v>
      </c>
      <c r="J3" s="7" t="s">
        <v>49</v>
      </c>
      <c r="K3" s="7" t="s">
        <v>50</v>
      </c>
      <c r="L3" s="7" t="s">
        <v>51</v>
      </c>
    </row>
    <row r="4" spans="1:12" ht="15" customHeight="1">
      <c r="A4" s="4">
        <v>1</v>
      </c>
      <c r="B4" s="4" t="s">
        <v>6</v>
      </c>
      <c r="C4" s="4" t="s">
        <v>25</v>
      </c>
      <c r="D4" s="8" t="s">
        <v>44</v>
      </c>
      <c r="E4" s="4" t="s">
        <v>36</v>
      </c>
      <c r="F4" s="4" t="s">
        <v>7</v>
      </c>
      <c r="G4" s="4">
        <v>7</v>
      </c>
      <c r="H4" s="4">
        <v>70</v>
      </c>
      <c r="I4" s="6">
        <f>VLOOKUP(E4,'[1]KARNATAKA MULTIPLEX'!$C$6:$E$71,3,FALSE)</f>
        <v>5.2</v>
      </c>
      <c r="J4" s="6">
        <f>G4*2</f>
        <v>14</v>
      </c>
      <c r="K4" s="6">
        <v>45</v>
      </c>
      <c r="L4" s="6">
        <f>H4*I4+J4+K4</f>
        <v>423</v>
      </c>
    </row>
    <row r="5" spans="1:12" ht="15" customHeight="1">
      <c r="A5" s="4">
        <v>2</v>
      </c>
      <c r="B5" s="4" t="s">
        <v>6</v>
      </c>
      <c r="C5" s="4" t="s">
        <v>26</v>
      </c>
      <c r="D5" s="8" t="s">
        <v>44</v>
      </c>
      <c r="E5" s="4" t="s">
        <v>37</v>
      </c>
      <c r="F5" s="4" t="s">
        <v>8</v>
      </c>
      <c r="G5" s="4">
        <v>2</v>
      </c>
      <c r="H5" s="4">
        <v>20</v>
      </c>
      <c r="I5" s="6">
        <f>VLOOKUP(E5,'[1]KARNATAKA MULTIPLEX'!$C$6:$E$71,3,FALSE)</f>
        <v>2.7499999999999996</v>
      </c>
      <c r="J5" s="6">
        <f t="shared" ref="J5:J16" si="0">G5*2</f>
        <v>4</v>
      </c>
      <c r="K5" s="6">
        <v>45</v>
      </c>
      <c r="L5" s="6">
        <f t="shared" ref="L5:L16" si="1">H5*I5+J5+K5</f>
        <v>104</v>
      </c>
    </row>
    <row r="6" spans="1:12" ht="15" customHeight="1">
      <c r="A6" s="4">
        <v>3</v>
      </c>
      <c r="B6" s="4" t="s">
        <v>9</v>
      </c>
      <c r="C6" s="4" t="s">
        <v>27</v>
      </c>
      <c r="D6" s="8" t="s">
        <v>44</v>
      </c>
      <c r="E6" s="4" t="s">
        <v>38</v>
      </c>
      <c r="F6" s="4" t="s">
        <v>10</v>
      </c>
      <c r="G6" s="4">
        <v>10</v>
      </c>
      <c r="H6" s="4">
        <v>130</v>
      </c>
      <c r="I6" s="6">
        <f>VLOOKUP(E6,'[1]KARNATAKA MULTIPLEX'!$C$6:$E$71,3,FALSE)</f>
        <v>5.35</v>
      </c>
      <c r="J6" s="6">
        <f t="shared" si="0"/>
        <v>20</v>
      </c>
      <c r="K6" s="6">
        <v>45</v>
      </c>
      <c r="L6" s="6">
        <f t="shared" si="1"/>
        <v>760.5</v>
      </c>
    </row>
    <row r="7" spans="1:12" ht="15" customHeight="1">
      <c r="A7" s="4">
        <v>4</v>
      </c>
      <c r="B7" s="4" t="s">
        <v>9</v>
      </c>
      <c r="C7" s="4" t="s">
        <v>28</v>
      </c>
      <c r="D7" s="8" t="s">
        <v>44</v>
      </c>
      <c r="E7" s="4" t="s">
        <v>39</v>
      </c>
      <c r="F7" s="4" t="s">
        <v>17</v>
      </c>
      <c r="G7" s="4">
        <v>12</v>
      </c>
      <c r="H7" s="4">
        <v>320</v>
      </c>
      <c r="I7" s="6">
        <f>VLOOKUP(E7,'[1]KARNATAKA MULTIPLEX'!$C$6:$E$71,3,FALSE)</f>
        <v>3.05</v>
      </c>
      <c r="J7" s="6">
        <f t="shared" si="0"/>
        <v>24</v>
      </c>
      <c r="K7" s="6">
        <v>45</v>
      </c>
      <c r="L7" s="6">
        <f t="shared" si="1"/>
        <v>1045</v>
      </c>
    </row>
    <row r="8" spans="1:12" ht="15" customHeight="1">
      <c r="A8" s="4">
        <v>5</v>
      </c>
      <c r="B8" s="4" t="s">
        <v>11</v>
      </c>
      <c r="C8" s="4" t="s">
        <v>29</v>
      </c>
      <c r="D8" s="8" t="s">
        <v>44</v>
      </c>
      <c r="E8" s="4" t="s">
        <v>40</v>
      </c>
      <c r="F8" s="4" t="s">
        <v>12</v>
      </c>
      <c r="G8" s="4">
        <v>3</v>
      </c>
      <c r="H8" s="4">
        <v>50</v>
      </c>
      <c r="I8" s="6">
        <v>3.25</v>
      </c>
      <c r="J8" s="6">
        <f t="shared" si="0"/>
        <v>6</v>
      </c>
      <c r="K8" s="6">
        <v>45</v>
      </c>
      <c r="L8" s="6">
        <f t="shared" si="1"/>
        <v>213.5</v>
      </c>
    </row>
    <row r="9" spans="1:12" ht="15" customHeight="1">
      <c r="A9" s="4">
        <v>6</v>
      </c>
      <c r="B9" s="4" t="s">
        <v>13</v>
      </c>
      <c r="C9" s="4" t="s">
        <v>30</v>
      </c>
      <c r="D9" s="8" t="s">
        <v>44</v>
      </c>
      <c r="E9" s="4" t="s">
        <v>41</v>
      </c>
      <c r="F9" s="4" t="s">
        <v>14</v>
      </c>
      <c r="G9" s="4">
        <v>5</v>
      </c>
      <c r="H9" s="4">
        <v>80</v>
      </c>
      <c r="I9" s="6">
        <f>VLOOKUP(E9,'[1]KARNATAKA MULTIPLEX'!$C$6:$E$71,3,FALSE)</f>
        <v>3.05</v>
      </c>
      <c r="J9" s="6">
        <f t="shared" si="0"/>
        <v>10</v>
      </c>
      <c r="K9" s="6">
        <v>45</v>
      </c>
      <c r="L9" s="6">
        <f t="shared" si="1"/>
        <v>299</v>
      </c>
    </row>
    <row r="10" spans="1:12" ht="15" customHeight="1">
      <c r="A10" s="4">
        <v>7</v>
      </c>
      <c r="B10" s="4" t="s">
        <v>13</v>
      </c>
      <c r="C10" s="4" t="s">
        <v>31</v>
      </c>
      <c r="D10" s="8" t="s">
        <v>44</v>
      </c>
      <c r="E10" s="4" t="s">
        <v>36</v>
      </c>
      <c r="F10" s="4" t="s">
        <v>15</v>
      </c>
      <c r="G10" s="4">
        <v>17</v>
      </c>
      <c r="H10" s="4">
        <v>230</v>
      </c>
      <c r="I10" s="6">
        <f>VLOOKUP(E10,'[1]KARNATAKA MULTIPLEX'!$C$6:$E$71,3,FALSE)</f>
        <v>5.2</v>
      </c>
      <c r="J10" s="6">
        <f t="shared" si="0"/>
        <v>34</v>
      </c>
      <c r="K10" s="6">
        <v>45</v>
      </c>
      <c r="L10" s="6">
        <f t="shared" si="1"/>
        <v>1275</v>
      </c>
    </row>
    <row r="11" spans="1:12" ht="15" customHeight="1">
      <c r="A11" s="4">
        <v>8</v>
      </c>
      <c r="B11" s="4" t="s">
        <v>13</v>
      </c>
      <c r="C11" s="4" t="s">
        <v>32</v>
      </c>
      <c r="D11" s="8" t="s">
        <v>44</v>
      </c>
      <c r="E11" s="8" t="s">
        <v>55</v>
      </c>
      <c r="F11" s="4" t="s">
        <v>16</v>
      </c>
      <c r="G11" s="4">
        <v>41</v>
      </c>
      <c r="H11" s="4">
        <v>1000</v>
      </c>
      <c r="I11" s="6">
        <v>3.5</v>
      </c>
      <c r="J11" s="6">
        <f t="shared" si="0"/>
        <v>82</v>
      </c>
      <c r="K11" s="6">
        <v>45</v>
      </c>
      <c r="L11" s="6">
        <f t="shared" si="1"/>
        <v>3627</v>
      </c>
    </row>
    <row r="12" spans="1:12" ht="15" customHeight="1">
      <c r="A12" s="4">
        <v>9</v>
      </c>
      <c r="B12" s="4" t="s">
        <v>1</v>
      </c>
      <c r="C12" s="4" t="s">
        <v>33</v>
      </c>
      <c r="D12" s="8" t="s">
        <v>44</v>
      </c>
      <c r="E12" s="4" t="s">
        <v>42</v>
      </c>
      <c r="F12" s="4" t="s">
        <v>2</v>
      </c>
      <c r="G12" s="4">
        <v>11</v>
      </c>
      <c r="H12" s="4">
        <v>150</v>
      </c>
      <c r="I12" s="6">
        <f>VLOOKUP(E12,'[1]KARNATAKA MULTIPLEX'!$C$6:$E$71,3,FALSE)</f>
        <v>3.25</v>
      </c>
      <c r="J12" s="6">
        <f t="shared" si="0"/>
        <v>22</v>
      </c>
      <c r="K12" s="6">
        <v>45</v>
      </c>
      <c r="L12" s="6">
        <f t="shared" si="1"/>
        <v>554.5</v>
      </c>
    </row>
    <row r="13" spans="1:12" ht="15" customHeight="1">
      <c r="A13" s="4">
        <v>10</v>
      </c>
      <c r="B13" s="4" t="s">
        <v>1</v>
      </c>
      <c r="C13" s="4" t="s">
        <v>33</v>
      </c>
      <c r="D13" s="8" t="s">
        <v>44</v>
      </c>
      <c r="E13" s="4" t="s">
        <v>42</v>
      </c>
      <c r="F13" s="4" t="s">
        <v>2</v>
      </c>
      <c r="G13" s="4">
        <v>11</v>
      </c>
      <c r="H13" s="4">
        <v>150</v>
      </c>
      <c r="I13" s="6">
        <f>VLOOKUP(E13,'[1]KARNATAKA MULTIPLEX'!$C$6:$E$71,3,FALSE)</f>
        <v>3.25</v>
      </c>
      <c r="J13" s="6">
        <f t="shared" si="0"/>
        <v>22</v>
      </c>
      <c r="K13" s="6">
        <v>45</v>
      </c>
      <c r="L13" s="6">
        <f t="shared" si="1"/>
        <v>554.5</v>
      </c>
    </row>
    <row r="14" spans="1:12" ht="15" customHeight="1">
      <c r="A14" s="4">
        <v>11</v>
      </c>
      <c r="B14" s="4" t="s">
        <v>3</v>
      </c>
      <c r="C14" s="4" t="s">
        <v>34</v>
      </c>
      <c r="D14" s="8" t="s">
        <v>44</v>
      </c>
      <c r="E14" s="4" t="s">
        <v>43</v>
      </c>
      <c r="F14" s="4" t="s">
        <v>4</v>
      </c>
      <c r="G14" s="4">
        <v>11</v>
      </c>
      <c r="H14" s="4">
        <v>160</v>
      </c>
      <c r="I14" s="6">
        <f>VLOOKUP(E14,'[1]KARNATAKA MULTIPLEX'!$C$6:$E$71,3,FALSE)</f>
        <v>2.7499999999999996</v>
      </c>
      <c r="J14" s="6">
        <f t="shared" si="0"/>
        <v>22</v>
      </c>
      <c r="K14" s="6">
        <v>45</v>
      </c>
      <c r="L14" s="6">
        <f t="shared" si="1"/>
        <v>506.99999999999994</v>
      </c>
    </row>
    <row r="15" spans="1:12" ht="15" customHeight="1">
      <c r="A15" s="4">
        <v>12</v>
      </c>
      <c r="B15" s="4" t="s">
        <v>3</v>
      </c>
      <c r="C15" s="4" t="s">
        <v>34</v>
      </c>
      <c r="D15" s="8" t="s">
        <v>44</v>
      </c>
      <c r="E15" s="4" t="s">
        <v>43</v>
      </c>
      <c r="F15" s="4" t="s">
        <v>4</v>
      </c>
      <c r="G15" s="4">
        <v>11</v>
      </c>
      <c r="H15" s="4">
        <v>160</v>
      </c>
      <c r="I15" s="6">
        <f>VLOOKUP(E15,'[1]KARNATAKA MULTIPLEX'!$C$6:$E$71,3,FALSE)</f>
        <v>2.7499999999999996</v>
      </c>
      <c r="J15" s="6">
        <f t="shared" si="0"/>
        <v>22</v>
      </c>
      <c r="K15" s="6">
        <v>45</v>
      </c>
      <c r="L15" s="6">
        <f t="shared" si="1"/>
        <v>506.99999999999994</v>
      </c>
    </row>
    <row r="16" spans="1:12" ht="15" customHeight="1">
      <c r="A16" s="4">
        <v>13</v>
      </c>
      <c r="B16" s="4" t="s">
        <v>3</v>
      </c>
      <c r="C16" s="4" t="s">
        <v>35</v>
      </c>
      <c r="D16" s="8" t="s">
        <v>44</v>
      </c>
      <c r="E16" s="4" t="s">
        <v>39</v>
      </c>
      <c r="F16" s="4" t="s">
        <v>5</v>
      </c>
      <c r="G16" s="4">
        <v>108</v>
      </c>
      <c r="H16" s="4">
        <v>1300</v>
      </c>
      <c r="I16" s="6">
        <f>VLOOKUP(E16,'[1]KARNATAKA MULTIPLEX'!$C$6:$E$71,3,FALSE)</f>
        <v>3.05</v>
      </c>
      <c r="J16" s="6">
        <f t="shared" si="0"/>
        <v>216</v>
      </c>
      <c r="K16" s="6">
        <v>45</v>
      </c>
      <c r="L16" s="6">
        <f t="shared" si="1"/>
        <v>4226</v>
      </c>
    </row>
    <row r="17" spans="1:12" s="3" customFormat="1">
      <c r="A17" s="9" t="s">
        <v>52</v>
      </c>
      <c r="B17" s="10"/>
      <c r="C17" s="10"/>
      <c r="D17" s="10"/>
      <c r="E17" s="10"/>
      <c r="F17" s="10"/>
      <c r="G17" s="10"/>
      <c r="H17" s="10"/>
      <c r="I17" s="11"/>
      <c r="J17" s="11"/>
      <c r="K17" s="12"/>
      <c r="L17" s="7">
        <f>ROUND(SUM(L4:L16),0)</f>
        <v>14096</v>
      </c>
    </row>
    <row r="18" spans="1:12" s="3" customFormat="1" ht="30" customHeight="1">
      <c r="A18" s="13" t="s">
        <v>18</v>
      </c>
      <c r="B18" s="13"/>
      <c r="C18" s="13"/>
      <c r="D18" s="13"/>
      <c r="E18" s="13"/>
      <c r="F18" s="13"/>
      <c r="G18" s="13"/>
      <c r="H18" s="13"/>
      <c r="I18" s="14"/>
      <c r="J18" s="14"/>
      <c r="K18" s="14"/>
      <c r="L18" s="14"/>
    </row>
    <row r="19" spans="1:12" s="3" customFormat="1" ht="30" customHeight="1">
      <c r="A19" s="13" t="s">
        <v>19</v>
      </c>
      <c r="B19" s="13"/>
      <c r="C19" s="13"/>
      <c r="D19" s="13"/>
      <c r="E19" s="13"/>
      <c r="F19" s="13"/>
      <c r="G19" s="13"/>
      <c r="H19" s="13"/>
      <c r="I19" s="14"/>
      <c r="J19" s="14"/>
      <c r="K19" s="14"/>
      <c r="L19" s="14"/>
    </row>
  </sheetData>
  <sortState ref="B4:M16">
    <sortCondition ref="B3"/>
  </sortState>
  <mergeCells count="7">
    <mergeCell ref="A17:K17"/>
    <mergeCell ref="A18:L18"/>
    <mergeCell ref="A19:L19"/>
    <mergeCell ref="A1:I1"/>
    <mergeCell ref="A2:I2"/>
    <mergeCell ref="J1:L1"/>
    <mergeCell ref="J2:L2"/>
  </mergeCells>
  <pageMargins left="0.16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2024-05-14T05:22:47Z</cp:lastPrinted>
  <dcterms:created xsi:type="dcterms:W3CDTF">2024-05-13T04:13:18Z</dcterms:created>
  <dcterms:modified xsi:type="dcterms:W3CDTF">2024-05-20T05:49:35Z</dcterms:modified>
</cp:coreProperties>
</file>