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J5"/>
  <c r="J6"/>
  <c r="J7"/>
  <c r="J8"/>
  <c r="J9"/>
  <c r="J10"/>
  <c r="J11"/>
  <c r="J4"/>
  <c r="I5"/>
  <c r="L5" s="1"/>
  <c r="I6"/>
  <c r="L6" s="1"/>
  <c r="I7"/>
  <c r="L7" s="1"/>
  <c r="I8"/>
  <c r="L8" s="1"/>
  <c r="I9"/>
  <c r="L9" s="1"/>
  <c r="I10"/>
  <c r="L10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<sst xmlns="http://schemas.openxmlformats.org/spreadsheetml/2006/main" count="58" uniqueCount="48">
  <si>
    <t>INVOICE
PRAGATI LOGISTICS,SAMANTA SAHI KHUNTIA LANE,8984191006
GST No:21AGHPB9356M1Z9</t>
  </si>
  <si>
    <t>02/11/2024</t>
  </si>
  <si>
    <t>277</t>
  </si>
  <si>
    <t>13/11/2024</t>
  </si>
  <si>
    <t>290</t>
  </si>
  <si>
    <t>06/11/2024</t>
  </si>
  <si>
    <t>284</t>
  </si>
  <si>
    <t>19/11/2024</t>
  </si>
  <si>
    <t>293</t>
  </si>
  <si>
    <t>26/11/2024</t>
  </si>
  <si>
    <t>02</t>
  </si>
  <si>
    <t>25/11/2024</t>
  </si>
  <si>
    <t>302</t>
  </si>
  <si>
    <t>27/11/2024</t>
  </si>
  <si>
    <t>305</t>
  </si>
  <si>
    <t>30/11/2024</t>
  </si>
  <si>
    <t>312</t>
  </si>
  <si>
    <t>Thanking you for your business.
PRAGATI LOGISTICS</t>
  </si>
  <si>
    <t>PL/DO/15085</t>
  </si>
  <si>
    <t>PL/JA/18761</t>
  </si>
  <si>
    <t>PL/JA/18267</t>
  </si>
  <si>
    <t>PL/JA/19080</t>
  </si>
  <si>
    <t>PL/DO/16773</t>
  </si>
  <si>
    <t>PL/JA/19611</t>
  </si>
  <si>
    <t>PL/JA/19650</t>
  </si>
  <si>
    <t>PL/JA/19855</t>
  </si>
  <si>
    <t xml:space="preserve">DUNCAN TEA LIMITED
Address:GANDARPUR,GROUND FLOOR NEAR N.H.-5,CUTTACK,PIN-753003,9938514993
GST No:21AABCD0201A1Z3
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</si>
  <si>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</si>
  <si>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</si>
  <si>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</si>
  <si>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</si>
  <si>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</si>
  <si>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</si>
  <si>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</si>
  <si>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</si>
  <si>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</si>
  <si>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</si>
  <si>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Kindly, verify &amp; confirm within 7 days, else GST will be filed by 20th DEC, 2024. 
GST to be paid by Consignor under Reverse Charge Mechanism(RCM) as per GST.</t>
  </si>
  <si>
    <t>KENDRAPARA</t>
  </si>
  <si>
    <t>KEONJHAR</t>
  </si>
  <si>
    <t>GOP</t>
  </si>
  <si>
    <t>K SINGHPUR</t>
  </si>
  <si>
    <t>SORO</t>
  </si>
  <si>
    <t>CTC</t>
  </si>
  <si>
    <t>(RUPEES EIGHT THOUSAND FOURTY ONLY)</t>
  </si>
  <si>
    <t xml:space="preserve">Bill Date:30/11/2024
Bill NO : 28083
Total Amount:8040.00
</t>
  </si>
  <si>
    <t>LR CH</t>
  </si>
  <si>
    <t>DD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</si>
</sst>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7</xdr:col>
      <xdr:colOff>381000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40386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V8" sqref="V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85546875" style="2" customWidth="1"/>
    <col min="11" max="11" width="6.5703125" style="2" customWidth="1"/>
    <col min="12" max="12" width="11.42578125" style="2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1"/>
      <c r="I1" s="22"/>
      <c r="J1" s="23" t="s">
        <v>0</v>
      </c>
      <c r="K1" s="23"/>
      <c r="L1" s="23"/>
    </row>
    <row r="2" spans="1:12" ht="78.75" customHeight="1">
      <c r="A2" s="20" t="s">
        <v>26</v>
      </c>
      <c r="B2" s="21"/>
      <c r="C2" s="21"/>
      <c r="D2" s="21"/>
      <c r="E2" s="21"/>
      <c r="F2" s="21"/>
      <c r="G2" s="21"/>
      <c r="H2" s="21"/>
      <c r="I2" s="22"/>
      <c r="J2" s="23" t="s">
        <v>45</v>
      </c>
      <c r="K2" s="23"/>
      <c r="L2" s="23"/>
    </row>
    <row r="3" spans="1:12" s="11" customFormat="1" ht="15" customHeight="1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10" t="s">
        <v>35</v>
      </c>
      <c r="J3" s="12" t="s">
        <v>47</v>
      </c>
      <c r="K3" s="12" t="s">
        <v>46</v>
      </c>
      <c r="L3" s="10" t="s">
        <v>36</v>
      </c>
    </row>
    <row r="4" spans="1:12">
      <c r="A4" s="4">
        <v>1</v>
      </c>
      <c r="B4" s="4" t="s">
        <v>1</v>
      </c>
      <c r="C4" s="4" t="s">
        <v>18</v>
      </c>
      <c r="D4" s="8" t="s">
        <v>43</v>
      </c>
      <c r="E4" s="4" t="s">
        <v>38</v>
      </c>
      <c r="F4" s="4" t="s">
        <v>2</v>
      </c>
      <c r="G4" s="4">
        <v>6</v>
      </c>
      <c r="H4" s="4">
        <v>140</v>
      </c>
      <c r="I4" s="5">
        <f>VLOOKUP(E4,'[1]DUNCAN TEA'!$C$5:$D$116,2,FALSE)</f>
        <v>2.48</v>
      </c>
      <c r="J4" s="5">
        <f>VLOOKUP(E4,'[1]DUNCAN TEA'!$C$5:$F$116,4,FALSE)</f>
        <v>0</v>
      </c>
      <c r="K4" s="5">
        <v>25</v>
      </c>
      <c r="L4" s="5">
        <f>H4*I4+J4+K4</f>
        <v>372.2</v>
      </c>
    </row>
    <row r="5" spans="1:12">
      <c r="A5" s="4">
        <v>2</v>
      </c>
      <c r="B5" s="4" t="s">
        <v>5</v>
      </c>
      <c r="C5" s="4" t="s">
        <v>20</v>
      </c>
      <c r="D5" s="8" t="s">
        <v>43</v>
      </c>
      <c r="E5" s="4" t="s">
        <v>39</v>
      </c>
      <c r="F5" s="4" t="s">
        <v>6</v>
      </c>
      <c r="G5" s="4">
        <v>52</v>
      </c>
      <c r="H5" s="4">
        <v>675</v>
      </c>
      <c r="I5" s="5">
        <f>VLOOKUP(E5,'[1]DUNCAN TEA'!$C$5:$D$116,2,FALSE)</f>
        <v>3.01</v>
      </c>
      <c r="J5" s="5">
        <f>VLOOKUP(E5,'[1]DUNCAN TEA'!$C$5:$F$116,4,FALSE)</f>
        <v>0</v>
      </c>
      <c r="K5" s="5">
        <v>25</v>
      </c>
      <c r="L5" s="5">
        <f t="shared" ref="L5:L10" si="0">H5*I5+J5+K5</f>
        <v>2056.75</v>
      </c>
    </row>
    <row r="6" spans="1:12">
      <c r="A6" s="4">
        <v>3</v>
      </c>
      <c r="B6" s="4" t="s">
        <v>3</v>
      </c>
      <c r="C6" s="4" t="s">
        <v>19</v>
      </c>
      <c r="D6" s="8" t="s">
        <v>43</v>
      </c>
      <c r="E6" s="4" t="s">
        <v>39</v>
      </c>
      <c r="F6" s="4" t="s">
        <v>4</v>
      </c>
      <c r="G6" s="4">
        <v>36</v>
      </c>
      <c r="H6" s="4">
        <v>470</v>
      </c>
      <c r="I6" s="5">
        <f>VLOOKUP(E6,'[1]DUNCAN TEA'!$C$5:$D$116,2,FALSE)</f>
        <v>3.01</v>
      </c>
      <c r="J6" s="5">
        <f>VLOOKUP(E6,'[1]DUNCAN TEA'!$C$5:$F$116,4,FALSE)</f>
        <v>0</v>
      </c>
      <c r="K6" s="5">
        <v>25</v>
      </c>
      <c r="L6" s="5">
        <f t="shared" si="0"/>
        <v>1439.6999999999998</v>
      </c>
    </row>
    <row r="7" spans="1:12">
      <c r="A7" s="4">
        <v>4</v>
      </c>
      <c r="B7" s="4" t="s">
        <v>7</v>
      </c>
      <c r="C7" s="4" t="s">
        <v>21</v>
      </c>
      <c r="D7" s="8" t="s">
        <v>43</v>
      </c>
      <c r="E7" s="4" t="s">
        <v>39</v>
      </c>
      <c r="F7" s="4" t="s">
        <v>8</v>
      </c>
      <c r="G7" s="4">
        <v>30</v>
      </c>
      <c r="H7" s="4">
        <v>390</v>
      </c>
      <c r="I7" s="5">
        <f>VLOOKUP(E7,'[1]DUNCAN TEA'!$C$5:$D$116,2,FALSE)</f>
        <v>3.01</v>
      </c>
      <c r="J7" s="5">
        <f>VLOOKUP(E7,'[1]DUNCAN TEA'!$C$5:$F$116,4,FALSE)</f>
        <v>0</v>
      </c>
      <c r="K7" s="5">
        <v>25</v>
      </c>
      <c r="L7" s="5">
        <f t="shared" si="0"/>
        <v>1198.8999999999999</v>
      </c>
    </row>
    <row r="8" spans="1:12">
      <c r="A8" s="4">
        <v>5</v>
      </c>
      <c r="B8" s="4" t="s">
        <v>11</v>
      </c>
      <c r="C8" s="4" t="s">
        <v>23</v>
      </c>
      <c r="D8" s="8" t="s">
        <v>43</v>
      </c>
      <c r="E8" s="4" t="s">
        <v>41</v>
      </c>
      <c r="F8" s="4" t="s">
        <v>12</v>
      </c>
      <c r="G8" s="4">
        <v>6</v>
      </c>
      <c r="H8" s="4">
        <v>80</v>
      </c>
      <c r="I8" s="5">
        <f>VLOOKUP(E8,'[1]DUNCAN TEA'!$C$5:$D$116,2,FALSE)</f>
        <v>4.95</v>
      </c>
      <c r="J8" s="5">
        <f>VLOOKUP(E8,'[1]DUNCAN TEA'!$C$5:$F$116,4,FALSE)</f>
        <v>750</v>
      </c>
      <c r="K8" s="5">
        <v>25</v>
      </c>
      <c r="L8" s="5">
        <f t="shared" si="0"/>
        <v>1171</v>
      </c>
    </row>
    <row r="9" spans="1:12">
      <c r="A9" s="4">
        <v>6</v>
      </c>
      <c r="B9" s="4" t="s">
        <v>9</v>
      </c>
      <c r="C9" s="4" t="s">
        <v>22</v>
      </c>
      <c r="D9" s="8" t="s">
        <v>43</v>
      </c>
      <c r="E9" s="4" t="s">
        <v>40</v>
      </c>
      <c r="F9" s="4" t="s">
        <v>10</v>
      </c>
      <c r="G9" s="4">
        <v>5</v>
      </c>
      <c r="H9" s="4">
        <v>125</v>
      </c>
      <c r="I9" s="5">
        <f>VLOOKUP(E9,'[1]DUNCAN TEA'!$C$5:$D$116,2,FALSE)</f>
        <v>2.75</v>
      </c>
      <c r="J9" s="5">
        <f>VLOOKUP(E9,'[1]DUNCAN TEA'!$C$5:$F$116,4,FALSE)</f>
        <v>0</v>
      </c>
      <c r="K9" s="5">
        <v>25</v>
      </c>
      <c r="L9" s="5">
        <f t="shared" si="0"/>
        <v>368.75</v>
      </c>
    </row>
    <row r="10" spans="1:12">
      <c r="A10" s="4">
        <v>7</v>
      </c>
      <c r="B10" s="4" t="s">
        <v>13</v>
      </c>
      <c r="C10" s="4" t="s">
        <v>24</v>
      </c>
      <c r="D10" s="8" t="s">
        <v>43</v>
      </c>
      <c r="E10" s="4" t="s">
        <v>39</v>
      </c>
      <c r="F10" s="4" t="s">
        <v>14</v>
      </c>
      <c r="G10" s="4">
        <v>31</v>
      </c>
      <c r="H10" s="4">
        <v>400</v>
      </c>
      <c r="I10" s="5">
        <f>VLOOKUP(E10,'[1]DUNCAN TEA'!$C$5:$D$116,2,FALSE)</f>
        <v>3.01</v>
      </c>
      <c r="J10" s="5">
        <f>VLOOKUP(E10,'[1]DUNCAN TEA'!$C$5:$F$116,4,FALSE)</f>
        <v>0</v>
      </c>
      <c r="K10" s="5">
        <v>25</v>
      </c>
      <c r="L10" s="5">
        <f t="shared" si="0"/>
        <v>1229</v>
      </c>
    </row>
    <row r="11" spans="1:12">
      <c r="A11" s="4">
        <v>8</v>
      </c>
      <c r="B11" s="4" t="s">
        <v>15</v>
      </c>
      <c r="C11" s="4" t="s">
        <v>25</v>
      </c>
      <c r="D11" s="8" t="s">
        <v>43</v>
      </c>
      <c r="E11" s="4" t="s">
        <v>42</v>
      </c>
      <c r="F11" s="4" t="s">
        <v>16</v>
      </c>
      <c r="G11" s="4">
        <v>5</v>
      </c>
      <c r="H11" s="4">
        <v>65</v>
      </c>
      <c r="I11" s="5">
        <f>VLOOKUP(E11,'[1]DUNCAN TEA'!$C$5:$D$116,2,FALSE)</f>
        <v>2.75</v>
      </c>
      <c r="J11" s="5">
        <f>VLOOKUP(E11,'[1]DUNCAN TEA'!$C$5:$F$116,4,FALSE)</f>
        <v>0</v>
      </c>
      <c r="K11" s="5">
        <v>25</v>
      </c>
      <c r="L11" s="5">
        <f>H11*I11+J11+K11</f>
        <v>203.75</v>
      </c>
    </row>
    <row r="12" spans="1:12" s="3" customFormat="1">
      <c r="A12" s="13" t="s">
        <v>44</v>
      </c>
      <c r="B12" s="14"/>
      <c r="C12" s="14"/>
      <c r="D12" s="14"/>
      <c r="E12" s="14"/>
      <c r="F12" s="14"/>
      <c r="G12" s="14"/>
      <c r="H12" s="14"/>
      <c r="I12" s="15"/>
      <c r="J12" s="15"/>
      <c r="K12" s="16"/>
      <c r="L12" s="6">
        <f>ROUND(SUM(L4:L11),0)</f>
        <v>8040</v>
      </c>
    </row>
    <row r="13" spans="1:12" s="3" customFormat="1" ht="30" customHeight="1">
      <c r="A13" s="17" t="s">
        <v>37</v>
      </c>
      <c r="B13" s="18"/>
      <c r="C13" s="18"/>
      <c r="D13" s="18"/>
      <c r="E13" s="18"/>
      <c r="F13" s="18"/>
      <c r="G13" s="18"/>
      <c r="H13" s="18"/>
      <c r="I13" s="19"/>
      <c r="J13" s="19"/>
      <c r="K13" s="19"/>
      <c r="L13" s="19"/>
    </row>
    <row r="14" spans="1:12" s="3" customFormat="1" ht="30" customHeight="1">
      <c r="A14" s="18" t="s">
        <v>17</v>
      </c>
      <c r="B14" s="18"/>
      <c r="C14" s="18"/>
      <c r="D14" s="18"/>
      <c r="E14" s="18"/>
      <c r="F14" s="18"/>
      <c r="G14" s="18"/>
      <c r="H14" s="18"/>
      <c r="I14" s="19"/>
      <c r="J14" s="19"/>
      <c r="K14" s="19"/>
      <c r="L14" s="19"/>
    </row>
    <row r="15" spans="1:12">
      <c r="G15" s="7">
        <f>SUM(G4:G11)</f>
        <v>171</v>
      </c>
      <c r="H15" s="7">
        <f>SUM(H4:H11)</f>
        <v>2345</v>
      </c>
    </row>
  </sheetData>
  <sortState ref="B4:J11">
    <sortCondition ref="B4"/>
  </sortState>
  <mergeCells count="7">
    <mergeCell ref="A12:K12"/>
    <mergeCell ref="A13:L13"/>
    <mergeCell ref="A14:L14"/>
    <mergeCell ref="A1:I1"/>
    <mergeCell ref="A2:I2"/>
    <mergeCell ref="J1:L1"/>
    <mergeCell ref="J2:L2"/>
  </mergeCells>
  <conditionalFormatting sqref="C3:C1048576">
    <cfRule type="duplicateValues" dxfId="0" priority="1"/>
  </conditionalFormatting>
  <pageMargins left="0.18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2024-12-13T06:15:00Z</cp:lastPrinted>
  <dcterms:created xsi:type="dcterms:W3CDTF">2024-12-09T06:09:43Z</dcterms:created>
  <dcterms:modified xsi:type="dcterms:W3CDTF">2024-12-16T06:09:05Z</dcterms:modified>
</cp:coreProperties>
</file>