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19440" windowHeight="8640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H12" i="1"/>
  <c r="G12"/>
  <c r="K8" l="1"/>
  <c r="J8"/>
  <c r="I8"/>
  <c r="M8" s="1"/>
  <c r="K7"/>
  <c r="J7"/>
  <c r="M7" s="1"/>
  <c r="K6"/>
  <c r="J6"/>
  <c r="I6"/>
  <c r="M6" s="1"/>
  <c r="K5"/>
  <c r="J5"/>
  <c r="I5"/>
  <c r="K4"/>
  <c r="J4"/>
  <c r="I4"/>
  <c r="M4" s="1"/>
  <c r="M5" l="1"/>
  <c r="M9" s="1"/>
</calcChain>
</file>

<file path=xl/sharedStrings.xml><?xml version="1.0" encoding="utf-8"?>
<sst xmlns="http://schemas.openxmlformats.org/spreadsheetml/2006/main" count="46" uniqueCount="41">
  <si>
    <t>INVOICE
PRAGATI LOGISTICS,SAMANTA SAHI KHUNTIA LANE,8984191006
GST No:21AGHPB9356M1Z9</t>
  </si>
  <si>
    <t>Thanking you for your business.
PRAGATI LOGISTICS</t>
  </si>
  <si>
    <t>SL.</t>
  </si>
  <si>
    <t>DATE</t>
  </si>
  <si>
    <t>LR NO.</t>
  </si>
  <si>
    <t>FROM</t>
  </si>
  <si>
    <t>DESTINATION</t>
  </si>
  <si>
    <t>CASE</t>
  </si>
  <si>
    <t>WEIGHT</t>
  </si>
  <si>
    <t>RATE</t>
  </si>
  <si>
    <t>HML</t>
  </si>
  <si>
    <t>DD.CH.</t>
  </si>
  <si>
    <t>LR CH.</t>
  </si>
  <si>
    <t>AMT.</t>
  </si>
  <si>
    <t>BHUBANESWAR</t>
  </si>
  <si>
    <t xml:space="preserve">
TARA PAINTS PRIVATE LIMITED
Address:PLOT NO 598 GURUKRUPA BHAWAN, 
KENDRAPARA CANAL ROAD, TAROL, 
JAGATPUR, CUTTACK. 754021,9853536000
GST No: 21AAHCT9345F1ZC
</t>
  </si>
  <si>
    <t>BBSR</t>
  </si>
  <si>
    <t>NANDOL</t>
  </si>
  <si>
    <t>Kindly, verify &amp; confirm within 7 days, else GST will be filed by 20th JAN, 2025
GST to be paid by Consignor under Reverse Charge Mechanism(RCM) as per GST.</t>
  </si>
  <si>
    <t>INV. NO.</t>
  </si>
  <si>
    <t>REMARKS</t>
  </si>
  <si>
    <t>03/12/2024</t>
  </si>
  <si>
    <t>PL/JA/20152</t>
  </si>
  <si>
    <t>00462</t>
  </si>
  <si>
    <t>CTC</t>
  </si>
  <si>
    <t>13/12/2024</t>
  </si>
  <si>
    <t>PL/JA/20874</t>
  </si>
  <si>
    <t>488</t>
  </si>
  <si>
    <t>20/12/2024</t>
  </si>
  <si>
    <t>PL/JA/21327</t>
  </si>
  <si>
    <t>00512</t>
  </si>
  <si>
    <t>26/12/2024</t>
  </si>
  <si>
    <t>JA/251</t>
  </si>
  <si>
    <t>462</t>
  </si>
  <si>
    <t>CUTTACK</t>
  </si>
  <si>
    <t>RETURN LR</t>
  </si>
  <si>
    <t>PL/JA/21720</t>
  </si>
  <si>
    <t>519</t>
  </si>
  <si>
    <t>BILAHAT</t>
  </si>
  <si>
    <t>(RUPEES ONE THOUSAND NINE HUNDRED TWENTY FIVE ONLY)</t>
  </si>
  <si>
    <t xml:space="preserve">Bill Date: 31/12/2024
Bill NO : 30402
Total Amount: 1925.00
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</si>
</sst>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1" fillId="0" borderId="0" xfId="0" applyNumberFormat="1" applyFont="1" applyBorder="1" applyAlignment="1">
      <alignment wrapText="1"/>
    </xf>
    <xf numFmtId="2" fontId="1" fillId="0" borderId="0" xfId="0" applyNumberFormat="1" applyFont="1" applyBorder="1" applyAlignment="1">
      <alignment wrapText="1"/>
    </xf>
    <xf numFmtId="0" fontId="0" fillId="0" borderId="1" xfId="0" applyNumberFormat="1" applyBorder="1"/>
    <xf numFmtId="0" fontId="0" fillId="0" borderId="15" xfId="0" applyNumberFormat="1" applyFont="1" applyBorder="1" applyAlignment="1">
      <alignment horizontal="center"/>
    </xf>
    <xf numFmtId="0" fontId="0" fillId="0" borderId="16" xfId="0" applyNumberFormat="1" applyFont="1" applyBorder="1"/>
    <xf numFmtId="0" fontId="0" fillId="0" borderId="16" xfId="0" applyNumberFormat="1" applyBorder="1"/>
    <xf numFmtId="2" fontId="0" fillId="0" borderId="16" xfId="0" applyNumberFormat="1" applyFont="1" applyBorder="1"/>
    <xf numFmtId="0" fontId="0" fillId="0" borderId="17" xfId="0" applyNumberFormat="1" applyFont="1" applyBorder="1" applyAlignment="1">
      <alignment horizontal="center"/>
    </xf>
    <xf numFmtId="0" fontId="0" fillId="0" borderId="18" xfId="0" applyNumberFormat="1" applyFont="1" applyBorder="1" applyAlignment="1">
      <alignment horizontal="center"/>
    </xf>
    <xf numFmtId="0" fontId="0" fillId="0" borderId="19" xfId="0" applyNumberFormat="1" applyFont="1" applyBorder="1"/>
    <xf numFmtId="0" fontId="0" fillId="0" borderId="19" xfId="0" applyNumberFormat="1" applyBorder="1"/>
    <xf numFmtId="2" fontId="0" fillId="0" borderId="19" xfId="0" applyNumberFormat="1" applyFont="1" applyBorder="1"/>
    <xf numFmtId="0" fontId="3" fillId="0" borderId="1" xfId="0" applyNumberFormat="1" applyFont="1" applyBorder="1"/>
    <xf numFmtId="0" fontId="1" fillId="0" borderId="21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0" borderId="14" xfId="0" applyNumberFormat="1" applyFont="1" applyBorder="1" applyAlignment="1">
      <alignment horizontal="right" vertical="center"/>
    </xf>
    <xf numFmtId="2" fontId="1" fillId="0" borderId="25" xfId="0" applyNumberFormat="1" applyFont="1" applyBorder="1" applyAlignment="1">
      <alignment horizontal="center"/>
    </xf>
    <xf numFmtId="2" fontId="0" fillId="0" borderId="26" xfId="0" applyNumberFormat="1" applyFont="1" applyBorder="1"/>
    <xf numFmtId="2" fontId="0" fillId="0" borderId="20" xfId="0" applyNumberFormat="1" applyFont="1" applyBorder="1"/>
    <xf numFmtId="2" fontId="0" fillId="0" borderId="27" xfId="0" applyNumberFormat="1" applyFont="1" applyBorder="1"/>
    <xf numFmtId="0" fontId="1" fillId="0" borderId="14" xfId="0" applyNumberFormat="1" applyFont="1" applyBorder="1" applyAlignment="1">
      <alignment horizontal="right" vertical="center"/>
    </xf>
    <xf numFmtId="0" fontId="1" fillId="0" borderId="28" xfId="0" applyNumberFormat="1" applyFont="1" applyBorder="1" applyAlignment="1">
      <alignment horizontal="center"/>
    </xf>
    <xf numFmtId="0" fontId="0" fillId="0" borderId="29" xfId="0" applyNumberFormat="1" applyFont="1" applyBorder="1"/>
    <xf numFmtId="0" fontId="0" fillId="0" borderId="30" xfId="0" applyNumberFormat="1" applyFont="1" applyBorder="1"/>
    <xf numFmtId="0" fontId="1" fillId="0" borderId="1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wrapText="1"/>
    </xf>
    <xf numFmtId="0" fontId="1" fillId="0" borderId="6" xfId="0" applyNumberFormat="1" applyFont="1" applyBorder="1" applyAlignment="1">
      <alignment wrapText="1"/>
    </xf>
    <xf numFmtId="2" fontId="1" fillId="0" borderId="6" xfId="0" applyNumberFormat="1" applyFont="1" applyBorder="1" applyAlignment="1">
      <alignment wrapText="1"/>
    </xf>
    <xf numFmtId="2" fontId="1" fillId="0" borderId="7" xfId="0" applyNumberFormat="1" applyFont="1" applyBorder="1" applyAlignment="1">
      <alignment wrapText="1"/>
    </xf>
    <xf numFmtId="0" fontId="1" fillId="0" borderId="2" xfId="0" applyNumberFormat="1" applyFont="1" applyBorder="1" applyAlignment="1">
      <alignment wrapText="1"/>
    </xf>
    <xf numFmtId="0" fontId="1" fillId="0" borderId="3" xfId="0" applyNumberFormat="1" applyFont="1" applyBorder="1" applyAlignment="1">
      <alignment wrapText="1"/>
    </xf>
    <xf numFmtId="0" fontId="1" fillId="0" borderId="31" xfId="0" applyNumberFormat="1" applyFont="1" applyBorder="1" applyAlignment="1">
      <alignment wrapText="1"/>
    </xf>
    <xf numFmtId="2" fontId="1" fillId="0" borderId="3" xfId="0" applyNumberFormat="1" applyFont="1" applyBorder="1" applyAlignment="1">
      <alignment wrapText="1"/>
    </xf>
    <xf numFmtId="2" fontId="1" fillId="0" borderId="4" xfId="0" applyNumberFormat="1" applyFont="1" applyBorder="1" applyAlignment="1">
      <alignment wrapText="1"/>
    </xf>
    <xf numFmtId="2" fontId="2" fillId="0" borderId="8" xfId="0" applyNumberFormat="1" applyFont="1" applyBorder="1" applyAlignment="1">
      <alignment horizontal="left" vertical="center" wrapText="1"/>
    </xf>
    <xf numFmtId="2" fontId="2" fillId="0" borderId="9" xfId="0" applyNumberFormat="1" applyFont="1" applyBorder="1" applyAlignment="1">
      <alignment horizontal="left" vertical="center" wrapText="1"/>
    </xf>
    <xf numFmtId="2" fontId="2" fillId="0" borderId="10" xfId="0" applyNumberFormat="1" applyFont="1" applyBorder="1" applyAlignment="1">
      <alignment horizontal="left" vertical="center" wrapText="1"/>
    </xf>
    <xf numFmtId="2" fontId="1" fillId="0" borderId="11" xfId="0" applyNumberFormat="1" applyFont="1" applyBorder="1" applyAlignment="1">
      <alignment horizontal="left" vertical="center" wrapText="1"/>
    </xf>
    <xf numFmtId="2" fontId="1" fillId="0" borderId="12" xfId="0" applyNumberFormat="1" applyFont="1" applyBorder="1" applyAlignment="1">
      <alignment horizontal="left" vertical="center" wrapText="1"/>
    </xf>
    <xf numFmtId="2" fontId="1" fillId="0" borderId="13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left" wrapText="1"/>
    </xf>
    <xf numFmtId="0" fontId="1" fillId="0" borderId="12" xfId="0" applyNumberFormat="1" applyFont="1" applyBorder="1" applyAlignment="1">
      <alignment horizontal="left" wrapText="1"/>
    </xf>
    <xf numFmtId="0" fontId="1" fillId="0" borderId="13" xfId="0" applyNumberFormat="1" applyFont="1" applyBorder="1" applyAlignment="1">
      <alignment horizontal="left" wrapText="1"/>
    </xf>
    <xf numFmtId="0" fontId="1" fillId="0" borderId="22" xfId="0" applyNumberFormat="1" applyFont="1" applyBorder="1" applyAlignment="1">
      <alignment horizontal="right" vertical="center"/>
    </xf>
    <xf numFmtId="0" fontId="1" fillId="0" borderId="23" xfId="0" applyNumberFormat="1" applyFont="1" applyBorder="1" applyAlignment="1">
      <alignment horizontal="right" vertical="center"/>
    </xf>
    <xf numFmtId="0" fontId="1" fillId="0" borderId="24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99391</xdr:colOff>
      <xdr:row>0</xdr:row>
      <xdr:rowOff>161925</xdr:rowOff>
    </xdr:from>
    <xdr:to>
      <xdr:col>6</xdr:col>
      <xdr:colOff>339587</xdr:colOff>
      <xdr:row>0</xdr:row>
      <xdr:rowOff>971550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391" y="161925"/>
          <a:ext cx="4099892" cy="809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>
        <row r="3">
          <cell r="C3" t="str">
            <v>DESTINATION</v>
          </cell>
          <cell r="D3" t="str">
            <v>NEW / RATE / CASE</v>
          </cell>
        </row>
        <row r="4">
          <cell r="C4" t="str">
            <v>ANANDAPUR</v>
          </cell>
          <cell r="D4">
            <v>3.38</v>
          </cell>
        </row>
        <row r="5">
          <cell r="C5" t="str">
            <v>ANGUL</v>
          </cell>
          <cell r="D5">
            <v>3.38</v>
          </cell>
        </row>
        <row r="6">
          <cell r="C6" t="str">
            <v>ASKA</v>
          </cell>
          <cell r="D6">
            <v>6.77</v>
          </cell>
        </row>
        <row r="7">
          <cell r="C7" t="str">
            <v>ASTARANG</v>
          </cell>
          <cell r="D7">
            <v>5.77</v>
          </cell>
        </row>
        <row r="8">
          <cell r="C8" t="str">
            <v>ASURESWAR</v>
          </cell>
          <cell r="D8">
            <v>2.93</v>
          </cell>
        </row>
        <row r="9">
          <cell r="C9" t="str">
            <v>BAHUGRAM</v>
          </cell>
          <cell r="D9">
            <v>2.93</v>
          </cell>
        </row>
        <row r="10">
          <cell r="C10" t="str">
            <v>BAISINGA</v>
          </cell>
          <cell r="D10">
            <v>4.3099999999999996</v>
          </cell>
        </row>
        <row r="11">
          <cell r="C11" t="str">
            <v>BALANGA</v>
          </cell>
          <cell r="D11">
            <v>3.85</v>
          </cell>
        </row>
        <row r="12">
          <cell r="C12" t="str">
            <v>BALASORE</v>
          </cell>
          <cell r="D12">
            <v>3.38</v>
          </cell>
        </row>
        <row r="13">
          <cell r="C13" t="str">
            <v>BALICHANDRAPUR</v>
          </cell>
          <cell r="D13">
            <v>2.93</v>
          </cell>
        </row>
        <row r="14">
          <cell r="C14" t="str">
            <v>BALIGUDA</v>
          </cell>
          <cell r="D14">
            <v>6.77</v>
          </cell>
        </row>
        <row r="15">
          <cell r="C15" t="str">
            <v>BALIKUDA</v>
          </cell>
          <cell r="D15">
            <v>3.38</v>
          </cell>
        </row>
        <row r="16">
          <cell r="C16" t="str">
            <v>BALUGAON</v>
          </cell>
          <cell r="D16">
            <v>3.38</v>
          </cell>
        </row>
        <row r="17">
          <cell r="C17" t="str">
            <v>BANKI</v>
          </cell>
          <cell r="D17">
            <v>2.93</v>
          </cell>
        </row>
        <row r="18">
          <cell r="C18" t="str">
            <v>BARAMBA</v>
          </cell>
          <cell r="D18">
            <v>3.46</v>
          </cell>
        </row>
        <row r="19">
          <cell r="C19" t="str">
            <v>BARAMUNDA</v>
          </cell>
          <cell r="D19">
            <v>2.93</v>
          </cell>
        </row>
        <row r="20">
          <cell r="C20" t="str">
            <v>BARBIL</v>
          </cell>
          <cell r="D20">
            <v>5.77</v>
          </cell>
        </row>
        <row r="21">
          <cell r="C21" t="str">
            <v>BARGARH</v>
          </cell>
          <cell r="D21">
            <v>5.77</v>
          </cell>
        </row>
        <row r="22">
          <cell r="C22" t="str">
            <v>BARIPADA</v>
          </cell>
          <cell r="D22">
            <v>3.75</v>
          </cell>
        </row>
        <row r="23">
          <cell r="C23" t="str">
            <v>BARPALI</v>
          </cell>
          <cell r="D23">
            <v>6.23</v>
          </cell>
        </row>
        <row r="24">
          <cell r="C24" t="str">
            <v>BERHAMPUR</v>
          </cell>
          <cell r="D24">
            <v>3.38</v>
          </cell>
        </row>
        <row r="25">
          <cell r="C25" t="str">
            <v>BHADRAK</v>
          </cell>
          <cell r="D25">
            <v>3.38</v>
          </cell>
        </row>
        <row r="26">
          <cell r="C26" t="str">
            <v>BHANJANAGAR</v>
          </cell>
          <cell r="D26">
            <v>6.77</v>
          </cell>
        </row>
        <row r="27">
          <cell r="C27" t="str">
            <v>BHUBANESWAR</v>
          </cell>
          <cell r="D27">
            <v>2.93</v>
          </cell>
        </row>
        <row r="28">
          <cell r="C28" t="str">
            <v>BILAHAT</v>
          </cell>
          <cell r="D28">
            <v>3.38</v>
          </cell>
        </row>
        <row r="29">
          <cell r="C29" t="str">
            <v>BOLANGIR</v>
          </cell>
          <cell r="D29">
            <v>7.69</v>
          </cell>
        </row>
        <row r="30">
          <cell r="C30" t="str">
            <v>BORIGUMA</v>
          </cell>
          <cell r="D30">
            <v>7.69</v>
          </cell>
        </row>
        <row r="31">
          <cell r="C31" t="str">
            <v>BOUDH</v>
          </cell>
          <cell r="D31">
            <v>5.39</v>
          </cell>
        </row>
        <row r="32">
          <cell r="C32" t="str">
            <v>BRAHMAGIRI</v>
          </cell>
          <cell r="D32">
            <v>3.85</v>
          </cell>
        </row>
        <row r="33">
          <cell r="C33" t="str">
            <v>BURLA</v>
          </cell>
          <cell r="D33">
            <v>5.3</v>
          </cell>
        </row>
        <row r="34">
          <cell r="C34" t="str">
            <v>CHANDAKA</v>
          </cell>
          <cell r="D34">
            <v>2.93</v>
          </cell>
        </row>
        <row r="35">
          <cell r="C35" t="str">
            <v>CHANDANPUR</v>
          </cell>
          <cell r="D35">
            <v>3.38</v>
          </cell>
        </row>
        <row r="36">
          <cell r="C36" t="str">
            <v>CHANDBALI</v>
          </cell>
          <cell r="D36">
            <v>3.85</v>
          </cell>
        </row>
        <row r="37">
          <cell r="C37" t="str">
            <v>CHANDIKHOL</v>
          </cell>
          <cell r="D37">
            <v>2.39</v>
          </cell>
        </row>
        <row r="38">
          <cell r="C38" t="str">
            <v>CHANDOL</v>
          </cell>
          <cell r="D38">
            <v>3.38</v>
          </cell>
        </row>
        <row r="39">
          <cell r="C39" t="str">
            <v>CHANDPUR</v>
          </cell>
          <cell r="D39">
            <v>3.38</v>
          </cell>
        </row>
        <row r="40">
          <cell r="C40" t="str">
            <v>CHARAMPA</v>
          </cell>
          <cell r="D40">
            <v>3.38</v>
          </cell>
        </row>
        <row r="41">
          <cell r="C41" t="str">
            <v>CHARI CHHAKA</v>
          </cell>
          <cell r="D41">
            <v>4</v>
          </cell>
        </row>
        <row r="42">
          <cell r="C42" t="str">
            <v>CHHATIA</v>
          </cell>
          <cell r="D42">
            <v>2.93</v>
          </cell>
        </row>
        <row r="43">
          <cell r="C43" t="str">
            <v>CHHATRAPUR</v>
          </cell>
          <cell r="D43">
            <v>6.77</v>
          </cell>
        </row>
        <row r="44">
          <cell r="C44" t="str">
            <v>CHOUDWAR</v>
          </cell>
          <cell r="D44">
            <v>2.39</v>
          </cell>
        </row>
        <row r="45">
          <cell r="C45" t="str">
            <v>DAMANJODI</v>
          </cell>
          <cell r="D45">
            <v>8.69</v>
          </cell>
        </row>
        <row r="46">
          <cell r="C46" t="str">
            <v>DASHAPALLA</v>
          </cell>
          <cell r="D46">
            <v>5.39</v>
          </cell>
        </row>
        <row r="47">
          <cell r="C47" t="str">
            <v>DELANGA</v>
          </cell>
          <cell r="D47">
            <v>3.85</v>
          </cell>
        </row>
        <row r="48">
          <cell r="C48" t="str">
            <v>DERABISH</v>
          </cell>
          <cell r="D48">
            <v>3.38</v>
          </cell>
        </row>
        <row r="49">
          <cell r="C49" t="str">
            <v>DHENKANAL</v>
          </cell>
          <cell r="D49">
            <v>2.93</v>
          </cell>
        </row>
        <row r="50">
          <cell r="C50" t="str">
            <v>GHASIPURA</v>
          </cell>
          <cell r="D50">
            <v>3.38</v>
          </cell>
        </row>
        <row r="51">
          <cell r="C51" t="str">
            <v>GOPALPUR</v>
          </cell>
          <cell r="D51">
            <v>5.31</v>
          </cell>
        </row>
        <row r="52">
          <cell r="C52" t="str">
            <v>HARIPUR HAT</v>
          </cell>
          <cell r="D52">
            <v>2.93</v>
          </cell>
        </row>
        <row r="53">
          <cell r="C53" t="str">
            <v>ITAMATI</v>
          </cell>
          <cell r="D53">
            <v>3.38</v>
          </cell>
        </row>
        <row r="54">
          <cell r="C54" t="str">
            <v>JAGATSINGHPUR</v>
          </cell>
          <cell r="D54">
            <v>2.93</v>
          </cell>
        </row>
        <row r="55">
          <cell r="C55" t="str">
            <v>JAJPUR ROAD</v>
          </cell>
          <cell r="D55">
            <v>2.93</v>
          </cell>
        </row>
        <row r="56">
          <cell r="C56" t="str">
            <v>JAJPUR TOWN</v>
          </cell>
          <cell r="D56">
            <v>2.93</v>
          </cell>
        </row>
        <row r="57">
          <cell r="C57" t="str">
            <v>JANKIA</v>
          </cell>
          <cell r="D57">
            <v>3.38</v>
          </cell>
        </row>
        <row r="58">
          <cell r="C58" t="str">
            <v>JARKA</v>
          </cell>
          <cell r="D58">
            <v>3.38</v>
          </cell>
        </row>
        <row r="59">
          <cell r="C59" t="str">
            <v>JASIPUR</v>
          </cell>
          <cell r="D59">
            <v>4.8499999999999996</v>
          </cell>
        </row>
        <row r="60">
          <cell r="C60" t="str">
            <v>JATNI</v>
          </cell>
          <cell r="D60">
            <v>3.38</v>
          </cell>
        </row>
        <row r="61">
          <cell r="C61" t="str">
            <v>JEYPORE</v>
          </cell>
          <cell r="D61">
            <v>8.69</v>
          </cell>
        </row>
        <row r="62">
          <cell r="C62" t="str">
            <v>JHARSUGUDA</v>
          </cell>
          <cell r="D62">
            <v>4.8499999999999996</v>
          </cell>
        </row>
        <row r="63">
          <cell r="C63" t="str">
            <v>JODA</v>
          </cell>
          <cell r="D63">
            <v>4.8499999999999996</v>
          </cell>
        </row>
        <row r="64">
          <cell r="C64" t="str">
            <v>KABISURYANAGAR</v>
          </cell>
          <cell r="D64">
            <v>6.77</v>
          </cell>
        </row>
        <row r="65">
          <cell r="C65" t="str">
            <v>KAKATPUR</v>
          </cell>
          <cell r="D65">
            <v>2.93</v>
          </cell>
        </row>
        <row r="66">
          <cell r="C66" t="str">
            <v>KALAPATHAR</v>
          </cell>
          <cell r="D66">
            <v>3.38</v>
          </cell>
        </row>
        <row r="67">
          <cell r="C67" t="str">
            <v>KAMAKHYANAGAR</v>
          </cell>
          <cell r="D67">
            <v>3.38</v>
          </cell>
        </row>
        <row r="68">
          <cell r="C68" t="str">
            <v>KANDARPUR</v>
          </cell>
          <cell r="D68">
            <v>2.93</v>
          </cell>
        </row>
        <row r="69">
          <cell r="C69" t="str">
            <v>KARANJIA</v>
          </cell>
          <cell r="D69">
            <v>4.8499999999999996</v>
          </cell>
        </row>
        <row r="70">
          <cell r="C70" t="str">
            <v>KATIKATA</v>
          </cell>
          <cell r="D70">
            <v>3.38</v>
          </cell>
        </row>
        <row r="71">
          <cell r="C71" t="str">
            <v>KAYALPADA</v>
          </cell>
          <cell r="D71">
            <v>2.93</v>
          </cell>
        </row>
        <row r="72">
          <cell r="C72" t="str">
            <v>KENDRAPARA</v>
          </cell>
          <cell r="D72">
            <v>3.38</v>
          </cell>
        </row>
        <row r="73">
          <cell r="C73" t="str">
            <v>KEONJHAR</v>
          </cell>
          <cell r="D73">
            <v>3.85</v>
          </cell>
        </row>
        <row r="74">
          <cell r="C74" t="str">
            <v>KHANDAGIRI</v>
          </cell>
          <cell r="D74">
            <v>3.15</v>
          </cell>
        </row>
        <row r="75">
          <cell r="C75" t="str">
            <v>KHANDAPADA</v>
          </cell>
          <cell r="D75">
            <v>3.38</v>
          </cell>
        </row>
        <row r="76">
          <cell r="C76" t="str">
            <v>KHARIAR ROAD</v>
          </cell>
          <cell r="D76">
            <v>7.69</v>
          </cell>
        </row>
        <row r="77">
          <cell r="C77" t="str">
            <v>KHUNTUNI</v>
          </cell>
          <cell r="D77">
            <v>2.93</v>
          </cell>
        </row>
        <row r="78">
          <cell r="C78" t="str">
            <v>KHURDA</v>
          </cell>
          <cell r="D78">
            <v>3.38</v>
          </cell>
        </row>
        <row r="79">
          <cell r="C79" t="str">
            <v>KONARK</v>
          </cell>
          <cell r="D79">
            <v>3.85</v>
          </cell>
        </row>
        <row r="80">
          <cell r="C80" t="str">
            <v>KORAPUT</v>
          </cell>
          <cell r="D80">
            <v>8.69</v>
          </cell>
        </row>
        <row r="81">
          <cell r="C81" t="str">
            <v>KOTPAD</v>
          </cell>
          <cell r="D81">
            <v>8.69</v>
          </cell>
        </row>
        <row r="82">
          <cell r="C82" t="str">
            <v>KRISHNA NANDAPUR</v>
          </cell>
          <cell r="D82">
            <v>3.38</v>
          </cell>
        </row>
        <row r="83">
          <cell r="C83" t="str">
            <v>KUAKHIA</v>
          </cell>
          <cell r="D83">
            <v>2.93</v>
          </cell>
        </row>
        <row r="84">
          <cell r="C84" t="str">
            <v>KUJANGA</v>
          </cell>
          <cell r="D84">
            <v>3.38</v>
          </cell>
        </row>
        <row r="85">
          <cell r="C85" t="str">
            <v>MADHUSUDANPUR</v>
          </cell>
          <cell r="D85">
            <v>2.93</v>
          </cell>
        </row>
        <row r="86">
          <cell r="C86" t="str">
            <v>MANGULI</v>
          </cell>
          <cell r="D86">
            <v>2.39</v>
          </cell>
        </row>
        <row r="87">
          <cell r="C87" t="str">
            <v>MANIJANGA</v>
          </cell>
          <cell r="D87">
            <v>3.38</v>
          </cell>
        </row>
        <row r="88">
          <cell r="C88" t="str">
            <v>MARKONA</v>
          </cell>
          <cell r="D88">
            <v>3.38</v>
          </cell>
        </row>
        <row r="89">
          <cell r="C89" t="str">
            <v>MARSHAGHAI</v>
          </cell>
          <cell r="D89">
            <v>4.3099999999999996</v>
          </cell>
        </row>
        <row r="90">
          <cell r="C90" t="str">
            <v>NABARANGPUR</v>
          </cell>
          <cell r="D90">
            <v>9.16</v>
          </cell>
        </row>
        <row r="91">
          <cell r="C91" t="str">
            <v>NACHUNI</v>
          </cell>
          <cell r="D91">
            <v>3.38</v>
          </cell>
        </row>
        <row r="92">
          <cell r="C92" t="str">
            <v>NALCO</v>
          </cell>
          <cell r="D92">
            <v>3.38</v>
          </cell>
        </row>
        <row r="93">
          <cell r="C93" t="str">
            <v>NANDOL</v>
          </cell>
          <cell r="D93">
            <v>2.93</v>
          </cell>
        </row>
        <row r="94">
          <cell r="C94" t="str">
            <v>NAUGAON</v>
          </cell>
          <cell r="D94">
            <v>3.38</v>
          </cell>
        </row>
        <row r="95">
          <cell r="C95" t="str">
            <v>NAYAGARH</v>
          </cell>
          <cell r="D95">
            <v>3.85</v>
          </cell>
        </row>
        <row r="96">
          <cell r="C96" t="str">
            <v>NAYAHAT</v>
          </cell>
          <cell r="D96">
            <v>3.38</v>
          </cell>
        </row>
        <row r="97">
          <cell r="C97" t="str">
            <v>NIALI</v>
          </cell>
          <cell r="D97">
            <v>3.85</v>
          </cell>
        </row>
        <row r="98">
          <cell r="C98" t="str">
            <v>NIMAPARA</v>
          </cell>
          <cell r="D98">
            <v>3.38</v>
          </cell>
        </row>
        <row r="99">
          <cell r="C99" t="str">
            <v>NIRAKARPUR</v>
          </cell>
          <cell r="D99">
            <v>3.38</v>
          </cell>
        </row>
        <row r="100">
          <cell r="C100" t="str">
            <v>NISCHINTKOILI</v>
          </cell>
          <cell r="D100">
            <v>2.93</v>
          </cell>
        </row>
        <row r="101">
          <cell r="C101" t="str">
            <v>NTPC KANIHA</v>
          </cell>
          <cell r="D101">
            <v>5.77</v>
          </cell>
        </row>
        <row r="102">
          <cell r="C102" t="str">
            <v>NUAGAON</v>
          </cell>
        </row>
        <row r="103">
          <cell r="C103" t="str">
            <v>PADMAPUR</v>
          </cell>
          <cell r="D103">
            <v>5.77</v>
          </cell>
        </row>
        <row r="104">
          <cell r="C104" t="str">
            <v>PAGA CHHAKA</v>
          </cell>
          <cell r="D104">
            <v>2.7</v>
          </cell>
        </row>
        <row r="105">
          <cell r="C105" t="str">
            <v>PALASUNI</v>
          </cell>
          <cell r="D105">
            <v>2.93</v>
          </cell>
        </row>
        <row r="106">
          <cell r="C106" t="str">
            <v>PALLAHARA</v>
          </cell>
          <cell r="D106">
            <v>5.77</v>
          </cell>
        </row>
        <row r="107">
          <cell r="C107" t="str">
            <v>PANDUA</v>
          </cell>
          <cell r="D107">
            <v>3.38</v>
          </cell>
        </row>
        <row r="108">
          <cell r="C108" t="str">
            <v>PANIKOILI</v>
          </cell>
          <cell r="D108">
            <v>2.93</v>
          </cell>
        </row>
        <row r="109">
          <cell r="C109" t="str">
            <v>PARADEEP</v>
          </cell>
          <cell r="D109">
            <v>3.38</v>
          </cell>
        </row>
        <row r="110">
          <cell r="C110" t="str">
            <v>PATIA</v>
          </cell>
          <cell r="D110">
            <v>2.93</v>
          </cell>
        </row>
        <row r="111">
          <cell r="C111" t="str">
            <v>PATRAPARA</v>
          </cell>
          <cell r="D111">
            <v>3.38</v>
          </cell>
        </row>
        <row r="112">
          <cell r="C112" t="str">
            <v>PATTAMUNDAI</v>
          </cell>
          <cell r="D112">
            <v>3.38</v>
          </cell>
        </row>
        <row r="113">
          <cell r="C113" t="str">
            <v>PHULNAKHARA</v>
          </cell>
          <cell r="D113">
            <v>2.93</v>
          </cell>
        </row>
        <row r="114">
          <cell r="C114" t="str">
            <v>PIPILI</v>
          </cell>
          <cell r="D114">
            <v>2.93</v>
          </cell>
        </row>
        <row r="115">
          <cell r="C115" t="str">
            <v>PRITIPUR</v>
          </cell>
          <cell r="D115">
            <v>4.3099999999999996</v>
          </cell>
        </row>
        <row r="116">
          <cell r="C116" t="str">
            <v>PURI</v>
          </cell>
          <cell r="D116">
            <v>2.93</v>
          </cell>
        </row>
        <row r="117">
          <cell r="C117" t="str">
            <v>RAGHUNATHPUR</v>
          </cell>
          <cell r="D117">
            <v>3.38</v>
          </cell>
        </row>
        <row r="118">
          <cell r="C118" t="str">
            <v>RAHAMA</v>
          </cell>
          <cell r="D118">
            <v>3.38</v>
          </cell>
        </row>
        <row r="119">
          <cell r="C119" t="str">
            <v>RAIRANGPUR</v>
          </cell>
          <cell r="D119">
            <v>6.23</v>
          </cell>
        </row>
        <row r="120">
          <cell r="C120" t="str">
            <v>RAJ SUNAKHALA</v>
          </cell>
          <cell r="D120">
            <v>3.85</v>
          </cell>
        </row>
        <row r="121">
          <cell r="C121" t="str">
            <v>RAJKANIKA</v>
          </cell>
          <cell r="D121">
            <v>3.85</v>
          </cell>
        </row>
        <row r="122">
          <cell r="C122" t="str">
            <v>RAJNAGAR</v>
          </cell>
          <cell r="D122">
            <v>4.3099999999999996</v>
          </cell>
        </row>
        <row r="123">
          <cell r="C123" t="str">
            <v>RASULGARH</v>
          </cell>
          <cell r="D123">
            <v>2.93</v>
          </cell>
        </row>
        <row r="124">
          <cell r="C124" t="str">
            <v>RASULPUR</v>
          </cell>
          <cell r="D124">
            <v>3.38</v>
          </cell>
        </row>
        <row r="125">
          <cell r="C125" t="str">
            <v>RAYAGADA</v>
          </cell>
          <cell r="D125">
            <v>7.69</v>
          </cell>
        </row>
        <row r="126">
          <cell r="C126" t="str">
            <v>REMUNA</v>
          </cell>
          <cell r="D126">
            <v>3.38</v>
          </cell>
        </row>
        <row r="127">
          <cell r="C127" t="str">
            <v>ROURKELA</v>
          </cell>
          <cell r="D127">
            <v>5.31</v>
          </cell>
        </row>
        <row r="128">
          <cell r="C128" t="str">
            <v>SAKHIGOPAL</v>
          </cell>
          <cell r="D128">
            <v>3.38</v>
          </cell>
        </row>
        <row r="129">
          <cell r="C129" t="str">
            <v>SALAPADA</v>
          </cell>
          <cell r="D129">
            <v>3.85</v>
          </cell>
        </row>
        <row r="130">
          <cell r="C130" t="str">
            <v>SALIPUR</v>
          </cell>
          <cell r="D130">
            <v>2.93</v>
          </cell>
        </row>
        <row r="131">
          <cell r="C131" t="str">
            <v>SAMBALPUR</v>
          </cell>
          <cell r="D131">
            <v>5.77</v>
          </cell>
        </row>
        <row r="132">
          <cell r="C132" t="str">
            <v>SATHIPUR</v>
          </cell>
          <cell r="D132">
            <v>4.3099999999999996</v>
          </cell>
        </row>
        <row r="133">
          <cell r="C133" t="str">
            <v>SIMILIGUDA</v>
          </cell>
          <cell r="D133">
            <v>8.69</v>
          </cell>
        </row>
        <row r="134">
          <cell r="C134" t="str">
            <v>SINGHPUR</v>
          </cell>
          <cell r="D134">
            <v>4.8499999999999996</v>
          </cell>
        </row>
        <row r="135">
          <cell r="C135" t="str">
            <v>SOMEPUR</v>
          </cell>
          <cell r="D135">
            <v>2.93</v>
          </cell>
        </row>
        <row r="136">
          <cell r="C136" t="str">
            <v>SONEPUR</v>
          </cell>
          <cell r="D136">
            <v>7.69</v>
          </cell>
        </row>
        <row r="137">
          <cell r="C137" t="str">
            <v>SORO</v>
          </cell>
          <cell r="D137">
            <v>3.38</v>
          </cell>
        </row>
        <row r="138">
          <cell r="C138" t="str">
            <v>SOUTH BALANDA</v>
          </cell>
          <cell r="D138">
            <v>3.85</v>
          </cell>
        </row>
        <row r="139">
          <cell r="C139" t="str">
            <v>SUNABEDA</v>
          </cell>
          <cell r="D139">
            <v>8.69</v>
          </cell>
        </row>
        <row r="140">
          <cell r="C140" t="str">
            <v>SUNAKHALA</v>
          </cell>
          <cell r="D140">
            <v>3.85</v>
          </cell>
        </row>
        <row r="141">
          <cell r="C141" t="str">
            <v>SUNDARGARH</v>
          </cell>
          <cell r="D141">
            <v>5.77</v>
          </cell>
        </row>
        <row r="142">
          <cell r="C142" t="str">
            <v>TALCHER</v>
          </cell>
          <cell r="D142">
            <v>3.85</v>
          </cell>
        </row>
        <row r="143">
          <cell r="C143" t="str">
            <v>TAMANDO</v>
          </cell>
          <cell r="D143">
            <v>3.38</v>
          </cell>
        </row>
        <row r="144">
          <cell r="C144" t="str">
            <v>TANGI</v>
          </cell>
          <cell r="D144">
            <v>3.38</v>
          </cell>
        </row>
        <row r="145">
          <cell r="C145" t="str">
            <v>TARAPUR</v>
          </cell>
          <cell r="D145">
            <v>3.38</v>
          </cell>
        </row>
        <row r="146">
          <cell r="C146" t="str">
            <v>TARATA</v>
          </cell>
          <cell r="D146">
            <v>2.93</v>
          </cell>
        </row>
        <row r="147">
          <cell r="C147" t="str">
            <v>TINIMUHANI</v>
          </cell>
          <cell r="D147">
            <v>3.38</v>
          </cell>
        </row>
        <row r="148">
          <cell r="C148" t="str">
            <v>TIRTOL</v>
          </cell>
          <cell r="D148">
            <v>3.38</v>
          </cell>
        </row>
        <row r="149">
          <cell r="C149" t="str">
            <v>TITIRA</v>
          </cell>
          <cell r="D149">
            <v>3.38</v>
          </cell>
        </row>
        <row r="150">
          <cell r="C150" t="str">
            <v>TRINATH BAZAR</v>
          </cell>
          <cell r="D150">
            <v>2.93</v>
          </cell>
        </row>
        <row r="151">
          <cell r="C151" t="str">
            <v>UMERKOT</v>
          </cell>
          <cell r="D151">
            <v>9.16</v>
          </cell>
        </row>
      </sheetData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tabSelected="1" zoomScale="115" zoomScaleNormal="115" workbookViewId="0">
      <selection activeCell="S11" sqref="S11"/>
    </sheetView>
  </sheetViews>
  <sheetFormatPr defaultRowHeight="15"/>
  <cols>
    <col min="1" max="1" width="3.5703125" style="1" bestFit="1" customWidth="1"/>
    <col min="2" max="2" width="11.85546875" style="1" bestFit="1" customWidth="1"/>
    <col min="3" max="3" width="12.28515625" style="1" bestFit="1" customWidth="1"/>
    <col min="4" max="4" width="8.42578125" style="1" bestFit="1" customWidth="1"/>
    <col min="5" max="5" width="6.7109375" style="1" bestFit="1" customWidth="1"/>
    <col min="6" max="6" width="15" style="1" bestFit="1" customWidth="1"/>
    <col min="7" max="7" width="6.28515625" style="1" customWidth="1"/>
    <col min="8" max="8" width="8.140625" style="1" customWidth="1"/>
    <col min="9" max="9" width="6.140625" style="2" customWidth="1"/>
    <col min="10" max="10" width="6.5703125" style="2" customWidth="1"/>
    <col min="11" max="11" width="7.5703125" style="2" bestFit="1" customWidth="1"/>
    <col min="12" max="12" width="7.28515625" style="2" customWidth="1"/>
    <col min="13" max="13" width="9" style="2" customWidth="1"/>
    <col min="14" max="14" width="10.140625" style="1" customWidth="1"/>
    <col min="15" max="16384" width="9.140625" style="1"/>
  </cols>
  <sheetData>
    <row r="1" spans="1:20" ht="90" customHeight="1" thickBot="1">
      <c r="A1" s="46"/>
      <c r="B1" s="47"/>
      <c r="C1" s="47"/>
      <c r="D1" s="47"/>
      <c r="E1" s="47"/>
      <c r="F1" s="47"/>
      <c r="G1" s="47"/>
      <c r="H1" s="47"/>
      <c r="I1" s="40" t="s">
        <v>0</v>
      </c>
      <c r="J1" s="41"/>
      <c r="K1" s="41"/>
      <c r="L1" s="41"/>
      <c r="M1" s="42"/>
    </row>
    <row r="2" spans="1:20" ht="96" customHeight="1" thickBot="1">
      <c r="A2" s="48" t="s">
        <v>15</v>
      </c>
      <c r="B2" s="49"/>
      <c r="C2" s="49"/>
      <c r="D2" s="49"/>
      <c r="E2" s="49"/>
      <c r="F2" s="49"/>
      <c r="G2" s="49"/>
      <c r="H2" s="50"/>
      <c r="I2" s="43" t="s">
        <v>40</v>
      </c>
      <c r="J2" s="44"/>
      <c r="K2" s="44"/>
      <c r="L2" s="44"/>
      <c r="M2" s="45"/>
    </row>
    <row r="3" spans="1:20" s="3" customFormat="1" ht="15.75" thickBot="1">
      <c r="A3" s="19" t="s">
        <v>2</v>
      </c>
      <c r="B3" s="19" t="s">
        <v>3</v>
      </c>
      <c r="C3" s="19" t="s">
        <v>4</v>
      </c>
      <c r="D3" s="19" t="s">
        <v>19</v>
      </c>
      <c r="E3" s="19" t="s">
        <v>5</v>
      </c>
      <c r="F3" s="19" t="s">
        <v>6</v>
      </c>
      <c r="G3" s="19" t="s">
        <v>7</v>
      </c>
      <c r="H3" s="19" t="s">
        <v>8</v>
      </c>
      <c r="I3" s="20" t="s">
        <v>9</v>
      </c>
      <c r="J3" s="20" t="s">
        <v>10</v>
      </c>
      <c r="K3" s="20" t="s">
        <v>11</v>
      </c>
      <c r="L3" s="20" t="s">
        <v>12</v>
      </c>
      <c r="M3" s="22" t="s">
        <v>13</v>
      </c>
      <c r="N3" s="27" t="s">
        <v>20</v>
      </c>
      <c r="S3" s="1"/>
      <c r="T3" s="1"/>
    </row>
    <row r="4" spans="1:20" s="3" customFormat="1">
      <c r="A4" s="9">
        <v>1</v>
      </c>
      <c r="B4" s="10" t="s">
        <v>21</v>
      </c>
      <c r="C4" s="10" t="s">
        <v>22</v>
      </c>
      <c r="D4" s="10" t="s">
        <v>23</v>
      </c>
      <c r="E4" s="11" t="s">
        <v>24</v>
      </c>
      <c r="F4" s="10" t="s">
        <v>14</v>
      </c>
      <c r="G4" s="10">
        <v>5</v>
      </c>
      <c r="H4" s="10">
        <v>40</v>
      </c>
      <c r="I4" s="12">
        <f>VLOOKUP(F4,'[1]TARA PAINTS'!$C$3:$D$154,2,FALSE)</f>
        <v>2.93</v>
      </c>
      <c r="J4" s="12">
        <f>G4*2</f>
        <v>10</v>
      </c>
      <c r="K4" s="12">
        <f>G4*8</f>
        <v>40</v>
      </c>
      <c r="L4" s="12">
        <v>25</v>
      </c>
      <c r="M4" s="23">
        <f>50*I4+J4+K4+L4</f>
        <v>221.5</v>
      </c>
      <c r="N4" s="28"/>
      <c r="S4" s="1"/>
      <c r="T4" s="1"/>
    </row>
    <row r="5" spans="1:20" s="3" customFormat="1">
      <c r="A5" s="13">
        <v>2</v>
      </c>
      <c r="B5" s="4" t="s">
        <v>25</v>
      </c>
      <c r="C5" s="4" t="s">
        <v>26</v>
      </c>
      <c r="D5" s="4" t="s">
        <v>27</v>
      </c>
      <c r="E5" s="8" t="s">
        <v>24</v>
      </c>
      <c r="F5" s="4" t="s">
        <v>14</v>
      </c>
      <c r="G5" s="4">
        <v>10</v>
      </c>
      <c r="H5" s="4">
        <v>184</v>
      </c>
      <c r="I5" s="5">
        <f>VLOOKUP(F5,'[1]TARA PAINTS'!$C$3:$D$154,2,FALSE)</f>
        <v>2.93</v>
      </c>
      <c r="J5" s="5">
        <f>G5*2</f>
        <v>20</v>
      </c>
      <c r="K5" s="5">
        <f>G5*8</f>
        <v>80</v>
      </c>
      <c r="L5" s="5">
        <v>25</v>
      </c>
      <c r="M5" s="24">
        <f>H5*I5+J5+K5+L5</f>
        <v>664.12</v>
      </c>
      <c r="N5" s="28"/>
      <c r="S5" s="1"/>
      <c r="T5" s="1"/>
    </row>
    <row r="6" spans="1:20" s="3" customFormat="1">
      <c r="A6" s="13">
        <v>3</v>
      </c>
      <c r="B6" s="4" t="s">
        <v>28</v>
      </c>
      <c r="C6" s="4" t="s">
        <v>29</v>
      </c>
      <c r="D6" s="4" t="s">
        <v>30</v>
      </c>
      <c r="E6" s="8" t="s">
        <v>24</v>
      </c>
      <c r="F6" s="8" t="s">
        <v>17</v>
      </c>
      <c r="G6" s="4">
        <v>7</v>
      </c>
      <c r="H6" s="4">
        <v>143</v>
      </c>
      <c r="I6" s="5">
        <f>VLOOKUP(F6,'[1]TARA PAINTS'!$C$3:$D$154,2,FALSE)</f>
        <v>2.93</v>
      </c>
      <c r="J6" s="5">
        <f>G6*2</f>
        <v>14</v>
      </c>
      <c r="K6" s="5">
        <f>G6*8</f>
        <v>56</v>
      </c>
      <c r="L6" s="5">
        <v>25</v>
      </c>
      <c r="M6" s="24">
        <f>H6*I6+J6+K6+L6</f>
        <v>513.99</v>
      </c>
      <c r="N6" s="28"/>
      <c r="S6" s="1"/>
      <c r="T6" s="1"/>
    </row>
    <row r="7" spans="1:20" s="3" customFormat="1">
      <c r="A7" s="13">
        <v>4</v>
      </c>
      <c r="B7" s="4" t="s">
        <v>31</v>
      </c>
      <c r="C7" s="4" t="s">
        <v>32</v>
      </c>
      <c r="D7" s="4" t="s">
        <v>33</v>
      </c>
      <c r="E7" s="18" t="s">
        <v>16</v>
      </c>
      <c r="F7" s="18" t="s">
        <v>34</v>
      </c>
      <c r="G7" s="4">
        <v>5</v>
      </c>
      <c r="H7" s="4">
        <v>40</v>
      </c>
      <c r="I7" s="5">
        <v>2.93</v>
      </c>
      <c r="J7" s="5">
        <f>G7*2</f>
        <v>10</v>
      </c>
      <c r="K7" s="5">
        <f>G7*8</f>
        <v>40</v>
      </c>
      <c r="L7" s="5">
        <v>25</v>
      </c>
      <c r="M7" s="24">
        <f>50*I7+J7+K7+L7</f>
        <v>221.5</v>
      </c>
      <c r="N7" s="28" t="s">
        <v>35</v>
      </c>
      <c r="S7" s="1"/>
      <c r="T7" s="1"/>
    </row>
    <row r="8" spans="1:20" s="3" customFormat="1" ht="15.75" thickBot="1">
      <c r="A8" s="14">
        <v>5</v>
      </c>
      <c r="B8" s="15" t="s">
        <v>31</v>
      </c>
      <c r="C8" s="15" t="s">
        <v>36</v>
      </c>
      <c r="D8" s="15" t="s">
        <v>37</v>
      </c>
      <c r="E8" s="16" t="s">
        <v>24</v>
      </c>
      <c r="F8" s="15" t="s">
        <v>38</v>
      </c>
      <c r="G8" s="15">
        <v>9</v>
      </c>
      <c r="H8" s="15">
        <v>56</v>
      </c>
      <c r="I8" s="17">
        <f>VLOOKUP(F8,'[1]TARA PAINTS'!$C$3:$D$154,2,FALSE)</f>
        <v>3.38</v>
      </c>
      <c r="J8" s="17">
        <f>G8*2</f>
        <v>18</v>
      </c>
      <c r="K8" s="17">
        <f>G8*8</f>
        <v>72</v>
      </c>
      <c r="L8" s="17">
        <v>25</v>
      </c>
      <c r="M8" s="25">
        <f>H8*I8+J8+K8+L8</f>
        <v>304.27999999999997</v>
      </c>
      <c r="N8" s="29"/>
      <c r="S8" s="1"/>
      <c r="T8" s="1"/>
    </row>
    <row r="9" spans="1:20" s="3" customFormat="1" ht="15.75" thickBot="1">
      <c r="A9" s="51" t="s">
        <v>39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3"/>
      <c r="M9" s="21">
        <f>ROUND(SUM(M4:M8),0)</f>
        <v>1925</v>
      </c>
      <c r="N9" s="26"/>
      <c r="S9" s="1"/>
      <c r="T9" s="1"/>
    </row>
    <row r="10" spans="1:20" s="3" customFormat="1" ht="30" customHeight="1" thickBot="1">
      <c r="A10" s="31" t="s">
        <v>18</v>
      </c>
      <c r="B10" s="32"/>
      <c r="C10" s="32"/>
      <c r="D10" s="32"/>
      <c r="E10" s="32"/>
      <c r="F10" s="32"/>
      <c r="G10" s="32"/>
      <c r="H10" s="32"/>
      <c r="I10" s="33"/>
      <c r="J10" s="33"/>
      <c r="K10" s="33"/>
      <c r="L10" s="33"/>
      <c r="M10" s="34"/>
    </row>
    <row r="11" spans="1:20" s="3" customFormat="1" ht="30" customHeight="1" thickBot="1">
      <c r="A11" s="35" t="s">
        <v>1</v>
      </c>
      <c r="B11" s="36"/>
      <c r="C11" s="36"/>
      <c r="D11" s="36"/>
      <c r="E11" s="36"/>
      <c r="F11" s="36"/>
      <c r="G11" s="37"/>
      <c r="H11" s="37"/>
      <c r="I11" s="38"/>
      <c r="J11" s="38"/>
      <c r="K11" s="38"/>
      <c r="L11" s="38"/>
      <c r="M11" s="39"/>
    </row>
    <row r="12" spans="1:20" s="3" customFormat="1" ht="15" customHeight="1">
      <c r="A12" s="6"/>
      <c r="B12" s="6"/>
      <c r="C12" s="6"/>
      <c r="D12" s="6"/>
      <c r="E12" s="6"/>
      <c r="F12" s="6"/>
      <c r="G12" s="30">
        <f>SUM(G4:G8)</f>
        <v>36</v>
      </c>
      <c r="H12" s="30">
        <f>SUM(H4:H8)</f>
        <v>463</v>
      </c>
      <c r="I12" s="7"/>
      <c r="J12" s="7"/>
      <c r="K12" s="7"/>
      <c r="L12" s="7"/>
      <c r="M12" s="7"/>
    </row>
  </sheetData>
  <mergeCells count="7">
    <mergeCell ref="A10:M10"/>
    <mergeCell ref="A11:M11"/>
    <mergeCell ref="I1:M1"/>
    <mergeCell ref="I2:M2"/>
    <mergeCell ref="A1:H1"/>
    <mergeCell ref="A2:H2"/>
    <mergeCell ref="A9:L9"/>
  </mergeCells>
  <pageMargins left="0.31496062992125984" right="0.23622047244094491" top="0.74803149606299213" bottom="0.74803149606299213" header="0.31496062992125984" footer="0.31496062992125984"/>
  <pageSetup paperSize="9" scale="82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2025-01-07T08:38:58Z</cp:lastPrinted>
  <dcterms:created xsi:type="dcterms:W3CDTF">2024-07-09T10:30:11Z</dcterms:created>
  <dcterms:modified xsi:type="dcterms:W3CDTF">2025-01-07T10:16:03Z</dcterms:modified>
</cp:coreProperties>
</file>