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5C78456A-2F93-41A2-A60F-B8ED381CB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Invoice!$A$3:$L$30</definedName>
  </definedNames>
  <calcPr calcId="19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" i="1"/>
  <c r="G27" i="1"/>
  <c r="K25" i="1"/>
  <c r="I25" i="1"/>
  <c r="H25" i="1"/>
  <c r="K24" i="1"/>
  <c r="I24" i="1"/>
  <c r="H24" i="1"/>
  <c r="K23" i="1"/>
  <c r="I23" i="1"/>
  <c r="H23" i="1"/>
  <c r="K22" i="1"/>
  <c r="I22" i="1"/>
  <c r="H22" i="1"/>
  <c r="L22" i="1" s="1"/>
  <c r="K21" i="1"/>
  <c r="I21" i="1"/>
  <c r="H21" i="1"/>
  <c r="K20" i="1"/>
  <c r="I20" i="1"/>
  <c r="H20" i="1"/>
  <c r="L20" i="1" s="1"/>
  <c r="K19" i="1"/>
  <c r="I19" i="1"/>
  <c r="H19" i="1"/>
  <c r="K18" i="1"/>
  <c r="I18" i="1"/>
  <c r="H18" i="1"/>
  <c r="L18" i="1" s="1"/>
  <c r="K17" i="1"/>
  <c r="I17" i="1"/>
  <c r="H17" i="1"/>
  <c r="K16" i="1"/>
  <c r="I16" i="1"/>
  <c r="H16" i="1"/>
  <c r="L16" i="1" s="1"/>
  <c r="K15" i="1"/>
  <c r="I15" i="1"/>
  <c r="H15" i="1"/>
  <c r="K14" i="1"/>
  <c r="I14" i="1"/>
  <c r="K13" i="1"/>
  <c r="I13" i="1"/>
  <c r="H13" i="1"/>
  <c r="K12" i="1"/>
  <c r="I12" i="1"/>
  <c r="H12" i="1"/>
  <c r="K11" i="1"/>
  <c r="I11" i="1"/>
  <c r="K10" i="1"/>
  <c r="I10" i="1"/>
  <c r="H10" i="1"/>
  <c r="K9" i="1"/>
  <c r="I9" i="1"/>
  <c r="H9" i="1"/>
  <c r="K8" i="1"/>
  <c r="I8" i="1"/>
  <c r="H8" i="1"/>
  <c r="K7" i="1"/>
  <c r="I7" i="1"/>
  <c r="H7" i="1"/>
  <c r="K6" i="1"/>
  <c r="I6" i="1"/>
  <c r="H6" i="1"/>
  <c r="K5" i="1"/>
  <c r="I5" i="1"/>
  <c r="H5" i="1"/>
  <c r="K4" i="1"/>
  <c r="I4" i="1"/>
  <c r="H4" i="1"/>
  <c r="L5" i="1" l="1"/>
  <c r="L7" i="1"/>
  <c r="L9" i="1"/>
  <c r="L11" i="1"/>
  <c r="L13" i="1"/>
  <c r="L14" i="1"/>
  <c r="L15" i="1"/>
  <c r="L17" i="1"/>
  <c r="L23" i="1"/>
  <c r="L25" i="1"/>
  <c r="L4" i="1"/>
  <c r="L6" i="1"/>
  <c r="L8" i="1"/>
  <c r="L10" i="1"/>
  <c r="L12" i="1"/>
  <c r="L24" i="1"/>
  <c r="L19" i="1"/>
  <c r="L21" i="1"/>
  <c r="L26" i="1" l="1"/>
</calcChain>
</file>

<file path=xl/sharedStrings.xml><?xml version="1.0" encoding="utf-8"?>
<sst xmlns="http://schemas.openxmlformats.org/spreadsheetml/2006/main" count="152" uniqueCount="93">
  <si>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</si>
  <si>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</si>
  <si>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</si>
  <si>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</si>
  <si>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</si>
  <si>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</si>
  <si>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</si>
  <si>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</si>
  <si>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</si>
  <si>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</si>
  <si>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</si>
  <si>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</si>
  <si>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</si>
  <si>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</si>
  <si>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</si>
  <si>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</si>
  <si>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</si>
  <si>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</si>
  <si>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NABARANGPUR</t>
  </si>
  <si>
    <t>JEYPORE</t>
  </si>
  <si>
    <t>BARIPADA</t>
  </si>
  <si>
    <t>JATNI</t>
  </si>
  <si>
    <t>BALIAPAL</t>
  </si>
  <si>
    <t>RAYAGADA</t>
  </si>
  <si>
    <t>Declaration � Kindly verify and confirm before 20/09/2024</t>
  </si>
  <si>
    <t>PARTY NAME</t>
  </si>
  <si>
    <t>02/8/2024</t>
  </si>
  <si>
    <t>PL/JA/09942</t>
  </si>
  <si>
    <t>183</t>
  </si>
  <si>
    <t>PATTNAIK AGENCY</t>
  </si>
  <si>
    <t>PL/JA/09997</t>
  </si>
  <si>
    <t>184</t>
  </si>
  <si>
    <t>meera traders</t>
  </si>
  <si>
    <t>PL/JA/10037</t>
  </si>
  <si>
    <t>181</t>
  </si>
  <si>
    <t>GURUKRIPA TRADING CO</t>
  </si>
  <si>
    <t>PL/JA/10146</t>
  </si>
  <si>
    <t>174</t>
  </si>
  <si>
    <t>KEONJHAR</t>
  </si>
  <si>
    <t>palei enterprises</t>
  </si>
  <si>
    <t>PL/JA/10147</t>
  </si>
  <si>
    <t>175</t>
  </si>
  <si>
    <t>14/8/2024</t>
  </si>
  <si>
    <t>PL/JA/10935</t>
  </si>
  <si>
    <t>205</t>
  </si>
  <si>
    <t>PL/JA/10936</t>
  </si>
  <si>
    <t>204</t>
  </si>
  <si>
    <t>PL/JA/11016</t>
  </si>
  <si>
    <t>206</t>
  </si>
  <si>
    <t>sri shirdi sai foods jeypore</t>
  </si>
  <si>
    <t>20/8/2024</t>
  </si>
  <si>
    <t>PL/JA/11368</t>
  </si>
  <si>
    <t>209</t>
  </si>
  <si>
    <t>KELLA DISTRIBUTING AGENCY</t>
  </si>
  <si>
    <t>22/8/2024</t>
  </si>
  <si>
    <t>PL/JA/11601</t>
  </si>
  <si>
    <t>216</t>
  </si>
  <si>
    <t>DHENKANAL</t>
  </si>
  <si>
    <t>R K agencies</t>
  </si>
  <si>
    <t>27/8/2024</t>
  </si>
  <si>
    <t>PL/JA/12063</t>
  </si>
  <si>
    <t>222</t>
  </si>
  <si>
    <t>sri shirdi sai foods</t>
  </si>
  <si>
    <t>30/8/2024</t>
  </si>
  <si>
    <t>PL/JA/12368</t>
  </si>
  <si>
    <t>231</t>
  </si>
  <si>
    <t>PL/JA/12369</t>
  </si>
  <si>
    <t>232</t>
  </si>
  <si>
    <t>subash jain and sons</t>
  </si>
  <si>
    <t>PL/JA/12699</t>
  </si>
  <si>
    <t>229</t>
  </si>
  <si>
    <t>31/8/2024</t>
  </si>
  <si>
    <t>PL/JA/12563</t>
  </si>
  <si>
    <t>240</t>
  </si>
  <si>
    <t>PL/JA/12579</t>
  </si>
  <si>
    <t>235</t>
  </si>
  <si>
    <t>PL/JA/12581</t>
  </si>
  <si>
    <t>234</t>
  </si>
  <si>
    <t>PL/JA/12606</t>
  </si>
  <si>
    <t>236</t>
  </si>
  <si>
    <t>PL/JA/12620</t>
  </si>
  <si>
    <t>239</t>
  </si>
  <si>
    <t>KAKATPUR</t>
  </si>
  <si>
    <t>SURYA FOOD PRODUCTS KAKATPUR</t>
  </si>
  <si>
    <t>PL/JA/12637</t>
  </si>
  <si>
    <t>237</t>
  </si>
  <si>
    <t>EKAY AGENCIES</t>
  </si>
  <si>
    <t>PL/JA/12721</t>
  </si>
  <si>
    <t>246</t>
  </si>
  <si>
    <t>PL/JA/12724</t>
  </si>
  <si>
    <t>245</t>
  </si>
  <si>
    <t>(RUPEES FIFTY ONE THOUSAND FIVE HUNDRED NINETY EIGHT ONLY)</t>
  </si>
  <si>
    <t>Bill Date: 31/08/2024
Bill NO :  18714
Total Amount: 51598.00
BILL TYPE :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</si>
</sst>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0" fillId="0" borderId="0" xfId="0" applyNumberFormat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0" workbookViewId="0">
      <selection activeCell="R23" sqref="R23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3" width="32.7109375" style="1" bestFit="1" customWidth="1"/>
    <col min="14" max="16384" width="9.140625" style="1"/>
  </cols>
  <sheetData>
    <row r="1" spans="1:14" ht="90" customHeight="1">
      <c r="A1" s="20"/>
      <c r="B1" s="20"/>
      <c r="C1" s="20"/>
      <c r="D1" s="20"/>
      <c r="E1" s="20"/>
      <c r="F1" s="20"/>
      <c r="G1" s="20"/>
      <c r="H1" s="17" t="s">
        <v>0</v>
      </c>
      <c r="I1" s="18"/>
      <c r="J1" s="18"/>
      <c r="K1" s="18"/>
      <c r="L1" s="19"/>
    </row>
    <row r="2" spans="1:14" ht="90" customHeight="1">
      <c r="A2" s="20" t="s">
        <v>15</v>
      </c>
      <c r="B2" s="20"/>
      <c r="C2" s="20"/>
      <c r="D2" s="20"/>
      <c r="E2" s="20"/>
      <c r="F2" s="20"/>
      <c r="G2" s="20"/>
      <c r="H2" s="17" t="s">
        <v>92</v>
      </c>
      <c r="I2" s="18"/>
      <c r="J2" s="18"/>
      <c r="K2" s="18"/>
      <c r="L2" s="19"/>
      <c r="N2" s="10"/>
    </row>
    <row r="3" spans="1:14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8" t="s">
        <v>3</v>
      </c>
      <c r="I3" s="8" t="s">
        <v>10</v>
      </c>
      <c r="J3" s="8" t="s">
        <v>12</v>
      </c>
      <c r="K3" s="8" t="s">
        <v>11</v>
      </c>
      <c r="L3" s="8" t="s">
        <v>13</v>
      </c>
      <c r="M3" s="11" t="s">
        <v>25</v>
      </c>
    </row>
    <row r="4" spans="1:14">
      <c r="A4" s="4">
        <v>1</v>
      </c>
      <c r="B4" s="3" t="s">
        <v>26</v>
      </c>
      <c r="C4" s="3" t="s">
        <v>27</v>
      </c>
      <c r="D4" s="3" t="s">
        <v>28</v>
      </c>
      <c r="E4" s="9" t="s">
        <v>16</v>
      </c>
      <c r="F4" s="3" t="s">
        <v>20</v>
      </c>
      <c r="G4" s="3">
        <v>5</v>
      </c>
      <c r="H4" s="5">
        <f>VLOOKUP(F4,'[1]PARAS COMMERCIAL SMP'!$C$4:$D$120,2,FALSE)</f>
        <v>28</v>
      </c>
      <c r="I4" s="5">
        <f t="shared" ref="I4:I25" si="0">G4*1</f>
        <v>5</v>
      </c>
      <c r="J4" s="5">
        <v>20</v>
      </c>
      <c r="K4" s="5">
        <f t="shared" ref="K4:K25" si="1">G4*4</f>
        <v>20</v>
      </c>
      <c r="L4" s="5">
        <f t="shared" ref="L4:L25" si="2">G4*H4+I4+J4+K4</f>
        <v>185</v>
      </c>
      <c r="M4" s="12" t="s">
        <v>29</v>
      </c>
    </row>
    <row r="5" spans="1:14">
      <c r="A5" s="4">
        <f>A4+1</f>
        <v>2</v>
      </c>
      <c r="B5" s="3" t="s">
        <v>26</v>
      </c>
      <c r="C5" s="3" t="s">
        <v>30</v>
      </c>
      <c r="D5" s="3" t="s">
        <v>31</v>
      </c>
      <c r="E5" s="9" t="s">
        <v>16</v>
      </c>
      <c r="F5" s="3" t="s">
        <v>22</v>
      </c>
      <c r="G5" s="3">
        <v>10</v>
      </c>
      <c r="H5" s="5">
        <f>VLOOKUP(F5,'[1]PARAS COMMERCIAL SMP'!$C$4:$D$120,2,FALSE)</f>
        <v>70</v>
      </c>
      <c r="I5" s="5">
        <f t="shared" si="0"/>
        <v>10</v>
      </c>
      <c r="J5" s="5">
        <v>20</v>
      </c>
      <c r="K5" s="5">
        <f t="shared" si="1"/>
        <v>40</v>
      </c>
      <c r="L5" s="5">
        <f t="shared" si="2"/>
        <v>770</v>
      </c>
      <c r="M5" s="12" t="s">
        <v>32</v>
      </c>
    </row>
    <row r="6" spans="1:14">
      <c r="A6" s="4">
        <f t="shared" ref="A6:A25" si="3">A5+1</f>
        <v>3</v>
      </c>
      <c r="B6" s="3" t="s">
        <v>26</v>
      </c>
      <c r="C6" s="3" t="s">
        <v>33</v>
      </c>
      <c r="D6" s="3" t="s">
        <v>34</v>
      </c>
      <c r="E6" s="9" t="s">
        <v>16</v>
      </c>
      <c r="F6" s="3" t="s">
        <v>17</v>
      </c>
      <c r="G6" s="3">
        <v>50</v>
      </c>
      <c r="H6" s="5">
        <f>VLOOKUP(F6,'[1]PARAS COMMERCIAL SMP'!$C$4:$D$120,2,FALSE)</f>
        <v>27</v>
      </c>
      <c r="I6" s="5">
        <f t="shared" si="0"/>
        <v>50</v>
      </c>
      <c r="J6" s="5">
        <v>20</v>
      </c>
      <c r="K6" s="5">
        <f t="shared" si="1"/>
        <v>200</v>
      </c>
      <c r="L6" s="5">
        <f t="shared" si="2"/>
        <v>1620</v>
      </c>
      <c r="M6" s="12" t="s">
        <v>35</v>
      </c>
    </row>
    <row r="7" spans="1:14">
      <c r="A7" s="4">
        <f t="shared" si="3"/>
        <v>4</v>
      </c>
      <c r="B7" s="3" t="s">
        <v>26</v>
      </c>
      <c r="C7" s="3" t="s">
        <v>36</v>
      </c>
      <c r="D7" s="3" t="s">
        <v>37</v>
      </c>
      <c r="E7" s="9" t="s">
        <v>16</v>
      </c>
      <c r="F7" s="3" t="s">
        <v>38</v>
      </c>
      <c r="G7" s="3">
        <v>3</v>
      </c>
      <c r="H7" s="5">
        <f>VLOOKUP(F7,'[1]PARAS COMMERCIAL SMP'!$C$4:$D$120,2,FALSE)</f>
        <v>50</v>
      </c>
      <c r="I7" s="5">
        <f t="shared" si="0"/>
        <v>3</v>
      </c>
      <c r="J7" s="5">
        <v>20</v>
      </c>
      <c r="K7" s="5">
        <f t="shared" si="1"/>
        <v>12</v>
      </c>
      <c r="L7" s="5">
        <f t="shared" si="2"/>
        <v>185</v>
      </c>
      <c r="M7" s="12" t="s">
        <v>39</v>
      </c>
    </row>
    <row r="8" spans="1:14">
      <c r="A8" s="4">
        <f t="shared" si="3"/>
        <v>5</v>
      </c>
      <c r="B8" s="3" t="s">
        <v>26</v>
      </c>
      <c r="C8" s="3" t="s">
        <v>40</v>
      </c>
      <c r="D8" s="3" t="s">
        <v>41</v>
      </c>
      <c r="E8" s="9" t="s">
        <v>16</v>
      </c>
      <c r="F8" s="3" t="s">
        <v>38</v>
      </c>
      <c r="G8" s="3">
        <v>19</v>
      </c>
      <c r="H8" s="5">
        <f>VLOOKUP(F8,'[1]PARAS COMMERCIAL SMP'!$C$4:$D$120,2,FALSE)</f>
        <v>50</v>
      </c>
      <c r="I8" s="5">
        <f t="shared" si="0"/>
        <v>19</v>
      </c>
      <c r="J8" s="5">
        <v>20</v>
      </c>
      <c r="K8" s="5">
        <f t="shared" si="1"/>
        <v>76</v>
      </c>
      <c r="L8" s="5">
        <f t="shared" si="2"/>
        <v>1065</v>
      </c>
      <c r="M8" s="12" t="s">
        <v>39</v>
      </c>
    </row>
    <row r="9" spans="1:14">
      <c r="A9" s="4">
        <f t="shared" si="3"/>
        <v>6</v>
      </c>
      <c r="B9" s="3" t="s">
        <v>42</v>
      </c>
      <c r="C9" s="3" t="s">
        <v>43</v>
      </c>
      <c r="D9" s="3" t="s">
        <v>44</v>
      </c>
      <c r="E9" s="9" t="s">
        <v>16</v>
      </c>
      <c r="F9" s="3" t="s">
        <v>17</v>
      </c>
      <c r="G9" s="3">
        <v>5</v>
      </c>
      <c r="H9" s="5">
        <f>VLOOKUP(F9,'[1]PARAS COMMERCIAL SMP'!$C$4:$D$120,2,FALSE)</f>
        <v>27</v>
      </c>
      <c r="I9" s="5">
        <f t="shared" si="0"/>
        <v>5</v>
      </c>
      <c r="J9" s="5">
        <v>20</v>
      </c>
      <c r="K9" s="5">
        <f t="shared" si="1"/>
        <v>20</v>
      </c>
      <c r="L9" s="5">
        <f t="shared" si="2"/>
        <v>180</v>
      </c>
      <c r="M9" s="12" t="s">
        <v>35</v>
      </c>
    </row>
    <row r="10" spans="1:14">
      <c r="A10" s="4">
        <f t="shared" si="3"/>
        <v>7</v>
      </c>
      <c r="B10" s="3" t="s">
        <v>42</v>
      </c>
      <c r="C10" s="3" t="s">
        <v>45</v>
      </c>
      <c r="D10" s="3" t="s">
        <v>46</v>
      </c>
      <c r="E10" s="9" t="s">
        <v>16</v>
      </c>
      <c r="F10" s="3" t="s">
        <v>17</v>
      </c>
      <c r="G10" s="3">
        <v>23</v>
      </c>
      <c r="H10" s="5">
        <f>VLOOKUP(F10,'[1]PARAS COMMERCIAL SMP'!$C$4:$D$120,2,FALSE)</f>
        <v>27</v>
      </c>
      <c r="I10" s="5">
        <f t="shared" si="0"/>
        <v>23</v>
      </c>
      <c r="J10" s="5">
        <v>20</v>
      </c>
      <c r="K10" s="5">
        <f t="shared" si="1"/>
        <v>92</v>
      </c>
      <c r="L10" s="5">
        <f t="shared" si="2"/>
        <v>756</v>
      </c>
      <c r="M10" s="12" t="s">
        <v>35</v>
      </c>
    </row>
    <row r="11" spans="1:14">
      <c r="A11" s="4">
        <f t="shared" si="3"/>
        <v>8</v>
      </c>
      <c r="B11" s="3" t="s">
        <v>42</v>
      </c>
      <c r="C11" s="3" t="s">
        <v>47</v>
      </c>
      <c r="D11" s="3" t="s">
        <v>48</v>
      </c>
      <c r="E11" s="9" t="s">
        <v>16</v>
      </c>
      <c r="F11" s="3" t="s">
        <v>19</v>
      </c>
      <c r="G11" s="3">
        <v>110</v>
      </c>
      <c r="H11" s="5">
        <v>56</v>
      </c>
      <c r="I11" s="5">
        <f t="shared" si="0"/>
        <v>110</v>
      </c>
      <c r="J11" s="5">
        <v>20</v>
      </c>
      <c r="K11" s="5">
        <f t="shared" si="1"/>
        <v>440</v>
      </c>
      <c r="L11" s="5">
        <f t="shared" si="2"/>
        <v>6730</v>
      </c>
      <c r="M11" s="12" t="s">
        <v>49</v>
      </c>
    </row>
    <row r="12" spans="1:14">
      <c r="A12" s="4">
        <f t="shared" si="3"/>
        <v>9</v>
      </c>
      <c r="B12" s="3" t="s">
        <v>50</v>
      </c>
      <c r="C12" s="3" t="s">
        <v>51</v>
      </c>
      <c r="D12" s="3" t="s">
        <v>52</v>
      </c>
      <c r="E12" s="9" t="s">
        <v>16</v>
      </c>
      <c r="F12" s="3" t="s">
        <v>23</v>
      </c>
      <c r="G12" s="3">
        <v>70</v>
      </c>
      <c r="H12" s="5">
        <f>VLOOKUP(F12,'[1]PARAS COMMERCIAL SMP'!$C$4:$D$120,2,FALSE)</f>
        <v>54</v>
      </c>
      <c r="I12" s="5">
        <f t="shared" si="0"/>
        <v>70</v>
      </c>
      <c r="J12" s="5">
        <v>20</v>
      </c>
      <c r="K12" s="5">
        <f t="shared" si="1"/>
        <v>280</v>
      </c>
      <c r="L12" s="5">
        <f t="shared" si="2"/>
        <v>4150</v>
      </c>
      <c r="M12" s="12" t="s">
        <v>53</v>
      </c>
    </row>
    <row r="13" spans="1:14">
      <c r="A13" s="4">
        <f t="shared" si="3"/>
        <v>10</v>
      </c>
      <c r="B13" s="3" t="s">
        <v>54</v>
      </c>
      <c r="C13" s="3" t="s">
        <v>55</v>
      </c>
      <c r="D13" s="3" t="s">
        <v>56</v>
      </c>
      <c r="E13" s="9" t="s">
        <v>16</v>
      </c>
      <c r="F13" s="3" t="s">
        <v>57</v>
      </c>
      <c r="G13" s="3">
        <v>31</v>
      </c>
      <c r="H13" s="5">
        <f>VLOOKUP(F13,'[1]PARAS COMMERCIAL SMP'!$C$4:$D$120,2,FALSE)</f>
        <v>26</v>
      </c>
      <c r="I13" s="5">
        <f t="shared" si="0"/>
        <v>31</v>
      </c>
      <c r="J13" s="5">
        <v>20</v>
      </c>
      <c r="K13" s="5">
        <f t="shared" si="1"/>
        <v>124</v>
      </c>
      <c r="L13" s="5">
        <f t="shared" si="2"/>
        <v>981</v>
      </c>
      <c r="M13" s="12" t="s">
        <v>58</v>
      </c>
    </row>
    <row r="14" spans="1:14">
      <c r="A14" s="4">
        <f t="shared" si="3"/>
        <v>11</v>
      </c>
      <c r="B14" s="3" t="s">
        <v>59</v>
      </c>
      <c r="C14" s="3" t="s">
        <v>60</v>
      </c>
      <c r="D14" s="3" t="s">
        <v>61</v>
      </c>
      <c r="E14" s="9" t="s">
        <v>16</v>
      </c>
      <c r="F14" s="3" t="s">
        <v>19</v>
      </c>
      <c r="G14" s="3">
        <v>150</v>
      </c>
      <c r="H14" s="5">
        <v>56</v>
      </c>
      <c r="I14" s="5">
        <f t="shared" si="0"/>
        <v>150</v>
      </c>
      <c r="J14" s="5">
        <v>20</v>
      </c>
      <c r="K14" s="5">
        <f t="shared" si="1"/>
        <v>600</v>
      </c>
      <c r="L14" s="5">
        <f t="shared" si="2"/>
        <v>9170</v>
      </c>
      <c r="M14" s="12" t="s">
        <v>62</v>
      </c>
    </row>
    <row r="15" spans="1:14">
      <c r="A15" s="4">
        <f t="shared" si="3"/>
        <v>12</v>
      </c>
      <c r="B15" s="3" t="s">
        <v>63</v>
      </c>
      <c r="C15" s="3" t="s">
        <v>64</v>
      </c>
      <c r="D15" s="3" t="s">
        <v>65</v>
      </c>
      <c r="E15" s="9" t="s">
        <v>16</v>
      </c>
      <c r="F15" s="3" t="s">
        <v>19</v>
      </c>
      <c r="G15" s="3">
        <v>45</v>
      </c>
      <c r="H15" s="5">
        <f>VLOOKUP(F15,'[1]PARAS COMMERCIAL SMP'!$C$4:$D$120,2,FALSE)</f>
        <v>66</v>
      </c>
      <c r="I15" s="5">
        <f t="shared" si="0"/>
        <v>45</v>
      </c>
      <c r="J15" s="5">
        <v>20</v>
      </c>
      <c r="K15" s="5">
        <f t="shared" si="1"/>
        <v>180</v>
      </c>
      <c r="L15" s="5">
        <f t="shared" si="2"/>
        <v>3215</v>
      </c>
      <c r="M15" s="12" t="s">
        <v>49</v>
      </c>
    </row>
    <row r="16" spans="1:14">
      <c r="A16" s="4">
        <f t="shared" si="3"/>
        <v>13</v>
      </c>
      <c r="B16" s="3" t="s">
        <v>63</v>
      </c>
      <c r="C16" s="3" t="s">
        <v>66</v>
      </c>
      <c r="D16" s="3" t="s">
        <v>67</v>
      </c>
      <c r="E16" s="9" t="s">
        <v>16</v>
      </c>
      <c r="F16" s="3" t="s">
        <v>18</v>
      </c>
      <c r="G16" s="3">
        <v>82</v>
      </c>
      <c r="H16" s="5">
        <f>VLOOKUP(F16,'[1]PARAS COMMERCIAL SMP'!$C$4:$D$120,2,FALSE)</f>
        <v>78</v>
      </c>
      <c r="I16" s="5">
        <f t="shared" si="0"/>
        <v>82</v>
      </c>
      <c r="J16" s="5">
        <v>20</v>
      </c>
      <c r="K16" s="5">
        <f t="shared" si="1"/>
        <v>328</v>
      </c>
      <c r="L16" s="5">
        <f t="shared" si="2"/>
        <v>6826</v>
      </c>
      <c r="M16" s="12" t="s">
        <v>68</v>
      </c>
    </row>
    <row r="17" spans="1:13">
      <c r="A17" s="4">
        <f t="shared" si="3"/>
        <v>14</v>
      </c>
      <c r="B17" s="3" t="s">
        <v>63</v>
      </c>
      <c r="C17" s="3" t="s">
        <v>69</v>
      </c>
      <c r="D17" s="3" t="s">
        <v>70</v>
      </c>
      <c r="E17" s="9" t="s">
        <v>16</v>
      </c>
      <c r="F17" s="3" t="s">
        <v>22</v>
      </c>
      <c r="G17" s="3">
        <v>52</v>
      </c>
      <c r="H17" s="5">
        <f>VLOOKUP(F17,'[1]PARAS COMMERCIAL SMP'!$C$4:$D$120,2,FALSE)</f>
        <v>70</v>
      </c>
      <c r="I17" s="5">
        <f t="shared" si="0"/>
        <v>52</v>
      </c>
      <c r="J17" s="5">
        <v>20</v>
      </c>
      <c r="K17" s="5">
        <f t="shared" si="1"/>
        <v>208</v>
      </c>
      <c r="L17" s="5">
        <f t="shared" si="2"/>
        <v>3920</v>
      </c>
      <c r="M17" s="12" t="s">
        <v>32</v>
      </c>
    </row>
    <row r="18" spans="1:13">
      <c r="A18" s="4">
        <f t="shared" si="3"/>
        <v>15</v>
      </c>
      <c r="B18" s="3" t="s">
        <v>71</v>
      </c>
      <c r="C18" s="3" t="s">
        <v>72</v>
      </c>
      <c r="D18" s="3" t="s">
        <v>73</v>
      </c>
      <c r="E18" s="9" t="s">
        <v>16</v>
      </c>
      <c r="F18" s="3" t="s">
        <v>57</v>
      </c>
      <c r="G18" s="3">
        <v>7</v>
      </c>
      <c r="H18" s="5">
        <f>VLOOKUP(F18,'[1]PARAS COMMERCIAL SMP'!$C$4:$D$120,2,FALSE)</f>
        <v>26</v>
      </c>
      <c r="I18" s="5">
        <f t="shared" si="0"/>
        <v>7</v>
      </c>
      <c r="J18" s="5">
        <v>20</v>
      </c>
      <c r="K18" s="5">
        <f t="shared" si="1"/>
        <v>28</v>
      </c>
      <c r="L18" s="5">
        <f t="shared" si="2"/>
        <v>237</v>
      </c>
      <c r="M18" s="12" t="s">
        <v>58</v>
      </c>
    </row>
    <row r="19" spans="1:13">
      <c r="A19" s="4">
        <f t="shared" si="3"/>
        <v>16</v>
      </c>
      <c r="B19" s="3" t="s">
        <v>71</v>
      </c>
      <c r="C19" s="3" t="s">
        <v>74</v>
      </c>
      <c r="D19" s="3" t="s">
        <v>75</v>
      </c>
      <c r="E19" s="9" t="s">
        <v>16</v>
      </c>
      <c r="F19" s="3" t="s">
        <v>20</v>
      </c>
      <c r="G19" s="3">
        <v>6</v>
      </c>
      <c r="H19" s="5">
        <f>VLOOKUP(F19,'[1]PARAS COMMERCIAL SMP'!$C$4:$D$120,2,FALSE)</f>
        <v>28</v>
      </c>
      <c r="I19" s="5">
        <f t="shared" si="0"/>
        <v>6</v>
      </c>
      <c r="J19" s="5">
        <v>20</v>
      </c>
      <c r="K19" s="5">
        <f t="shared" si="1"/>
        <v>24</v>
      </c>
      <c r="L19" s="5">
        <f t="shared" si="2"/>
        <v>218</v>
      </c>
      <c r="M19" s="12" t="s">
        <v>29</v>
      </c>
    </row>
    <row r="20" spans="1:13">
      <c r="A20" s="4">
        <f t="shared" si="3"/>
        <v>17</v>
      </c>
      <c r="B20" s="3" t="s">
        <v>71</v>
      </c>
      <c r="C20" s="3" t="s">
        <v>76</v>
      </c>
      <c r="D20" s="3" t="s">
        <v>77</v>
      </c>
      <c r="E20" s="9" t="s">
        <v>16</v>
      </c>
      <c r="F20" s="3" t="s">
        <v>20</v>
      </c>
      <c r="G20" s="3">
        <v>57</v>
      </c>
      <c r="H20" s="5">
        <f>VLOOKUP(F20,'[1]PARAS COMMERCIAL SMP'!$C$4:$D$120,2,FALSE)</f>
        <v>28</v>
      </c>
      <c r="I20" s="5">
        <f t="shared" si="0"/>
        <v>57</v>
      </c>
      <c r="J20" s="5">
        <v>20</v>
      </c>
      <c r="K20" s="5">
        <f t="shared" si="1"/>
        <v>228</v>
      </c>
      <c r="L20" s="5">
        <f t="shared" si="2"/>
        <v>1901</v>
      </c>
      <c r="M20" s="12" t="s">
        <v>29</v>
      </c>
    </row>
    <row r="21" spans="1:13">
      <c r="A21" s="4">
        <f t="shared" si="3"/>
        <v>18</v>
      </c>
      <c r="B21" s="3" t="s">
        <v>71</v>
      </c>
      <c r="C21" s="3" t="s">
        <v>78</v>
      </c>
      <c r="D21" s="3" t="s">
        <v>79</v>
      </c>
      <c r="E21" s="9" t="s">
        <v>16</v>
      </c>
      <c r="F21" s="3" t="s">
        <v>38</v>
      </c>
      <c r="G21" s="3">
        <v>61</v>
      </c>
      <c r="H21" s="5">
        <f>VLOOKUP(F21,'[1]PARAS COMMERCIAL SMP'!$C$4:$D$120,2,FALSE)</f>
        <v>50</v>
      </c>
      <c r="I21" s="5">
        <f t="shared" si="0"/>
        <v>61</v>
      </c>
      <c r="J21" s="5">
        <v>20</v>
      </c>
      <c r="K21" s="5">
        <f t="shared" si="1"/>
        <v>244</v>
      </c>
      <c r="L21" s="5">
        <f t="shared" si="2"/>
        <v>3375</v>
      </c>
      <c r="M21" s="12" t="s">
        <v>39</v>
      </c>
    </row>
    <row r="22" spans="1:13">
      <c r="A22" s="4">
        <f t="shared" si="3"/>
        <v>19</v>
      </c>
      <c r="B22" s="3" t="s">
        <v>71</v>
      </c>
      <c r="C22" s="3" t="s">
        <v>80</v>
      </c>
      <c r="D22" s="3" t="s">
        <v>81</v>
      </c>
      <c r="E22" s="9" t="s">
        <v>16</v>
      </c>
      <c r="F22" s="3" t="s">
        <v>82</v>
      </c>
      <c r="G22" s="3">
        <v>12</v>
      </c>
      <c r="H22" s="5">
        <f>VLOOKUP(F22,'[1]PARAS COMMERCIAL SMP'!$C$4:$D$120,2,FALSE)</f>
        <v>30</v>
      </c>
      <c r="I22" s="5">
        <f t="shared" si="0"/>
        <v>12</v>
      </c>
      <c r="J22" s="5">
        <v>20</v>
      </c>
      <c r="K22" s="5">
        <f t="shared" si="1"/>
        <v>48</v>
      </c>
      <c r="L22" s="5">
        <f t="shared" si="2"/>
        <v>440</v>
      </c>
      <c r="M22" s="12" t="s">
        <v>83</v>
      </c>
    </row>
    <row r="23" spans="1:13">
      <c r="A23" s="4">
        <f t="shared" si="3"/>
        <v>20</v>
      </c>
      <c r="B23" s="3" t="s">
        <v>71</v>
      </c>
      <c r="C23" s="3" t="s">
        <v>84</v>
      </c>
      <c r="D23" s="3" t="s">
        <v>85</v>
      </c>
      <c r="E23" s="9" t="s">
        <v>16</v>
      </c>
      <c r="F23" s="3" t="s">
        <v>21</v>
      </c>
      <c r="G23" s="3">
        <v>50</v>
      </c>
      <c r="H23" s="5">
        <f>VLOOKUP(F23,'[1]PARAS COMMERCIAL SMP'!$C$4:$D$120,2,FALSE)</f>
        <v>26</v>
      </c>
      <c r="I23" s="5">
        <f t="shared" si="0"/>
        <v>50</v>
      </c>
      <c r="J23" s="5">
        <v>20</v>
      </c>
      <c r="K23" s="5">
        <f t="shared" si="1"/>
        <v>200</v>
      </c>
      <c r="L23" s="5">
        <f t="shared" si="2"/>
        <v>1570</v>
      </c>
      <c r="M23" s="12" t="s">
        <v>86</v>
      </c>
    </row>
    <row r="24" spans="1:13">
      <c r="A24" s="4">
        <f t="shared" si="3"/>
        <v>21</v>
      </c>
      <c r="B24" s="3" t="s">
        <v>71</v>
      </c>
      <c r="C24" s="3" t="s">
        <v>87</v>
      </c>
      <c r="D24" s="3" t="s">
        <v>88</v>
      </c>
      <c r="E24" s="9" t="s">
        <v>16</v>
      </c>
      <c r="F24" s="3" t="s">
        <v>17</v>
      </c>
      <c r="G24" s="3">
        <v>5</v>
      </c>
      <c r="H24" s="5">
        <f>VLOOKUP(F24,'[1]PARAS COMMERCIAL SMP'!$C$4:$D$120,2,FALSE)</f>
        <v>27</v>
      </c>
      <c r="I24" s="5">
        <f t="shared" si="0"/>
        <v>5</v>
      </c>
      <c r="J24" s="5">
        <v>20</v>
      </c>
      <c r="K24" s="5">
        <f t="shared" si="1"/>
        <v>20</v>
      </c>
      <c r="L24" s="5">
        <f t="shared" si="2"/>
        <v>180</v>
      </c>
      <c r="M24" s="12" t="s">
        <v>35</v>
      </c>
    </row>
    <row r="25" spans="1:13">
      <c r="A25" s="4">
        <f t="shared" si="3"/>
        <v>22</v>
      </c>
      <c r="B25" s="3" t="s">
        <v>71</v>
      </c>
      <c r="C25" s="3" t="s">
        <v>89</v>
      </c>
      <c r="D25" s="3" t="s">
        <v>90</v>
      </c>
      <c r="E25" s="9" t="s">
        <v>16</v>
      </c>
      <c r="F25" s="3" t="s">
        <v>17</v>
      </c>
      <c r="G25" s="3">
        <v>122</v>
      </c>
      <c r="H25" s="5">
        <f>VLOOKUP(F25,'[1]PARAS COMMERCIAL SMP'!$C$4:$D$120,2,FALSE)</f>
        <v>27</v>
      </c>
      <c r="I25" s="5">
        <f t="shared" si="0"/>
        <v>122</v>
      </c>
      <c r="J25" s="5">
        <v>20</v>
      </c>
      <c r="K25" s="5">
        <f t="shared" si="1"/>
        <v>488</v>
      </c>
      <c r="L25" s="5">
        <f t="shared" si="2"/>
        <v>3924</v>
      </c>
      <c r="M25" s="12" t="s">
        <v>35</v>
      </c>
    </row>
    <row r="26" spans="1:13">
      <c r="A26" s="21" t="s">
        <v>91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13">
        <f>SUM(L4:L25)</f>
        <v>51598</v>
      </c>
      <c r="M26" s="14"/>
    </row>
    <row r="27" spans="1:13">
      <c r="A27" s="6"/>
      <c r="B27"/>
      <c r="C27"/>
      <c r="D27"/>
      <c r="E27"/>
      <c r="F27"/>
      <c r="G27" s="2">
        <f>SUM(G4:G25)</f>
        <v>975</v>
      </c>
      <c r="H27" s="7"/>
      <c r="I27" s="7"/>
      <c r="J27" s="7"/>
      <c r="K27" s="7"/>
      <c r="L27" s="7"/>
      <c r="M27"/>
    </row>
    <row r="28" spans="1:13">
      <c r="A28" s="17" t="s">
        <v>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3" ht="27" customHeight="1">
      <c r="A29" s="17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3" ht="36" customHeight="1">
      <c r="A30" s="17" t="s">
        <v>5</v>
      </c>
      <c r="B30" s="18"/>
      <c r="C30" s="18"/>
      <c r="D30" s="18"/>
      <c r="E30" s="18"/>
      <c r="F30" s="18"/>
      <c r="G30" s="15"/>
      <c r="H30" s="15"/>
      <c r="I30" s="15"/>
      <c r="J30" s="15"/>
      <c r="K30" s="15"/>
      <c r="L30" s="16"/>
    </row>
  </sheetData>
  <sortState xmlns:xlrd2="http://schemas.microsoft.com/office/spreadsheetml/2017/richdata2" ref="B4:L17">
    <sortCondition ref="B4:B17"/>
    <sortCondition ref="C4:C17"/>
  </sortState>
  <mergeCells count="8">
    <mergeCell ref="A30:F30"/>
    <mergeCell ref="A29:L29"/>
    <mergeCell ref="H1:L1"/>
    <mergeCell ref="H2:L2"/>
    <mergeCell ref="A28:L28"/>
    <mergeCell ref="A1:G1"/>
    <mergeCell ref="A2:G2"/>
    <mergeCell ref="A26:K26"/>
  </mergeCells>
  <conditionalFormatting sqref="C3:C27">
    <cfRule type="duplicateValues" dxfId="0" priority="15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2024-09-17T10:50:45Z</cp:lastPrinted>
  <dcterms:created xsi:type="dcterms:W3CDTF">2023-04-10T04:43:22Z</dcterms:created>
  <dcterms:modified xsi:type="dcterms:W3CDTF">2024-09-17T10:50:46Z</dcterms:modified>
</cp:coreProperties>
</file>