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_FilterDatabase" localSheetId="0" hidden="1">Invoice!$A$3:$K$24</definedName>
  </definedNames>
  <calcPr calcId="124519"/>
</workbook>
</file>

<file path=xl/calcChain.xml><?xml version="1.0" encoding="utf-8"?>
<calcChain xmlns="http://schemas.openxmlformats.org/spreadsheetml/2006/main">
  <c r="H24" i="1"/>
  <c r="K19"/>
  <c r="I16"/>
  <c r="K16" s="1"/>
  <c r="I11"/>
  <c r="K11" s="1"/>
  <c r="I7"/>
  <c r="K7" s="1"/>
  <c r="I18"/>
  <c r="K18" s="1"/>
  <c r="I15"/>
  <c r="K15" s="1"/>
  <c r="I13"/>
  <c r="K13" s="1"/>
  <c r="I10"/>
  <c r="K10" s="1"/>
  <c r="I8"/>
  <c r="K8" s="1"/>
  <c r="I6"/>
  <c r="K6" s="1"/>
  <c r="I5"/>
  <c r="K5" s="1"/>
  <c r="I17"/>
  <c r="K17" s="1"/>
  <c r="I14"/>
  <c r="K14" s="1"/>
  <c r="I12"/>
  <c r="K12" s="1"/>
  <c r="I9"/>
  <c r="K9" s="1"/>
  <c r="I4"/>
  <c r="K4" s="1"/>
  <c r="K20" l="1"/>
</calcChain>
</file>

<file path=xl/sharedStrings.xml><?xml version="1.0" encoding="utf-8"?>
<sst xmlns="http://schemas.openxmlformats.org/spreadsheetml/2006/main" count="114" uniqueCount="57">
  <si>
    <t>Invoice
ATC LOGISTICS,,8984191006
GST :21CHVPB1842D2ZQ</t>
  </si>
  <si>
    <t>DATE</t>
  </si>
  <si>
    <t xml:space="preserve">PRODUCT </t>
  </si>
  <si>
    <t>CASE</t>
  </si>
  <si>
    <t>RATE</t>
  </si>
  <si>
    <t>AMOUNT</t>
  </si>
  <si>
    <t>03/9/2024</t>
  </si>
  <si>
    <t>121</t>
  </si>
  <si>
    <t>HIC SCRUBBER</t>
  </si>
  <si>
    <t>04/9/2024</t>
  </si>
  <si>
    <t>343</t>
  </si>
  <si>
    <t>LAXMAN REKHA</t>
  </si>
  <si>
    <t>13/9/2024</t>
  </si>
  <si>
    <t>357</t>
  </si>
  <si>
    <t>RAT PAD</t>
  </si>
  <si>
    <t>356</t>
  </si>
  <si>
    <t>19/9/2024</t>
  </si>
  <si>
    <t>131</t>
  </si>
  <si>
    <t>24/9/2024</t>
  </si>
  <si>
    <t>381</t>
  </si>
  <si>
    <t>25/9/2024</t>
  </si>
  <si>
    <t>384</t>
  </si>
  <si>
    <t>26/9/2024</t>
  </si>
  <si>
    <t>386</t>
  </si>
  <si>
    <t>28/9/2024</t>
  </si>
  <si>
    <t>140</t>
  </si>
  <si>
    <t>30/9/2024</t>
  </si>
  <si>
    <t>399</t>
  </si>
  <si>
    <t>GST to be paid by Consignor under Reverse Charge Mechanism (RCM) as per GST</t>
  </si>
  <si>
    <t>Thanking you for your business.
ATC LOGISTICS</t>
  </si>
  <si>
    <t>SL</t>
  </si>
  <si>
    <t>LR NO</t>
  </si>
  <si>
    <t>INV NO</t>
  </si>
  <si>
    <t>FROM</t>
  </si>
  <si>
    <t>TO</t>
  </si>
  <si>
    <t xml:space="preserve">TO, 
AMAR ENTERPRISES
Address:C/o Susanti Rout Ward no. 19 Ground floor Samanta Sahi  cuttack 753001 odisha,9937006936
GST No:21ALUPK0101F1ZQ
</t>
  </si>
  <si>
    <t>PG/CH/03635</t>
  </si>
  <si>
    <t>PG/CH/03686</t>
  </si>
  <si>
    <t>PG/CH/03863</t>
  </si>
  <si>
    <t>PG/CH/03864</t>
  </si>
  <si>
    <t>PG/CH/04038</t>
  </si>
  <si>
    <t>PG/CH/04164</t>
  </si>
  <si>
    <t>PG/CH/04207</t>
  </si>
  <si>
    <t>PG/CH/04218</t>
  </si>
  <si>
    <t>PG/CH/04323</t>
  </si>
  <si>
    <t>PG/CH/04339</t>
  </si>
  <si>
    <t>SUNDERGARH</t>
  </si>
  <si>
    <t>RAYAGADA</t>
  </si>
  <si>
    <t>BALASORE</t>
  </si>
  <si>
    <t>BARIPADA</t>
  </si>
  <si>
    <t>ROURKELA</t>
  </si>
  <si>
    <t>DHANUPALI</t>
  </si>
  <si>
    <t>CTC</t>
  </si>
  <si>
    <t>(RUPEES SIX THOUSAND ONE HUNDRED FIFTY SEVEN ONLY)</t>
  </si>
  <si>
    <t>Bill Date:30/09/2024
Bill NO : 2869
TotalAmount:6157.00</t>
  </si>
  <si>
    <t>LR CH.</t>
  </si>
  <si>
    <t>Declaration � Kindly verify and confirm before 20/10/24</t>
  </si>
</sst>
</file>

<file path=xl/styles.xml><?xml version="1.0" encoding="utf-8"?>
<styleSheet xmlns="http://schemas.openxmlformats.org/spreadsheetml/2006/main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/>
    <xf numFmtId="0" fontId="0" fillId="0" borderId="1" xfId="0" applyNumberFormat="1" applyBorder="1"/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0" fillId="0" borderId="1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</cellXfs>
  <cellStyles count="1">
    <cellStyle name="Normal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95250</xdr:rowOff>
    </xdr:from>
    <xdr:to>
      <xdr:col>6</xdr:col>
      <xdr:colOff>447675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52400" y="95250"/>
          <a:ext cx="39243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TC%20LOGISTICS\ATC-2024-25\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4">
          <cell r="C4" t="str">
            <v>ANGUL</v>
          </cell>
          <cell r="D4">
            <v>45</v>
          </cell>
          <cell r="E4">
            <v>45</v>
          </cell>
          <cell r="F4">
            <v>45</v>
          </cell>
          <cell r="G4">
            <v>45</v>
          </cell>
          <cell r="H4">
            <v>45</v>
          </cell>
          <cell r="I4">
            <v>70</v>
          </cell>
        </row>
        <row r="5">
          <cell r="C5" t="str">
            <v>BARIPADA</v>
          </cell>
          <cell r="D5">
            <v>45</v>
          </cell>
          <cell r="E5">
            <v>45</v>
          </cell>
          <cell r="F5">
            <v>45</v>
          </cell>
          <cell r="G5">
            <v>45</v>
          </cell>
          <cell r="H5">
            <v>45</v>
          </cell>
          <cell r="I5">
            <v>70</v>
          </cell>
        </row>
        <row r="6">
          <cell r="C6" t="str">
            <v>BARBIL</v>
          </cell>
          <cell r="D6">
            <v>55</v>
          </cell>
          <cell r="E6">
            <v>55</v>
          </cell>
          <cell r="F6">
            <v>55</v>
          </cell>
          <cell r="G6">
            <v>55</v>
          </cell>
          <cell r="H6">
            <v>55</v>
          </cell>
          <cell r="I6">
            <v>80</v>
          </cell>
        </row>
        <row r="7">
          <cell r="C7" t="str">
            <v>BARGARH</v>
          </cell>
          <cell r="D7">
            <v>45</v>
          </cell>
          <cell r="E7">
            <v>45</v>
          </cell>
          <cell r="F7">
            <v>45</v>
          </cell>
          <cell r="G7">
            <v>45</v>
          </cell>
          <cell r="H7">
            <v>45</v>
          </cell>
          <cell r="I7">
            <v>70</v>
          </cell>
        </row>
        <row r="8">
          <cell r="C8" t="str">
            <v>KHARIAR ROAD</v>
          </cell>
          <cell r="D8">
            <v>65</v>
          </cell>
          <cell r="E8">
            <v>65</v>
          </cell>
          <cell r="F8">
            <v>65</v>
          </cell>
          <cell r="G8">
            <v>65</v>
          </cell>
          <cell r="H8">
            <v>65</v>
          </cell>
          <cell r="I8">
            <v>90</v>
          </cell>
        </row>
        <row r="9">
          <cell r="C9" t="str">
            <v>JEYPORE</v>
          </cell>
          <cell r="D9">
            <v>65</v>
          </cell>
          <cell r="E9">
            <v>65</v>
          </cell>
          <cell r="F9">
            <v>65</v>
          </cell>
          <cell r="G9">
            <v>65</v>
          </cell>
          <cell r="H9">
            <v>65</v>
          </cell>
          <cell r="I9">
            <v>90</v>
          </cell>
        </row>
        <row r="10">
          <cell r="C10" t="str">
            <v>JHARSUGUDA</v>
          </cell>
          <cell r="D10">
            <v>45</v>
          </cell>
          <cell r="E10">
            <v>45</v>
          </cell>
          <cell r="F10">
            <v>45</v>
          </cell>
          <cell r="G10">
            <v>45</v>
          </cell>
          <cell r="H10">
            <v>45</v>
          </cell>
          <cell r="I10">
            <v>70</v>
          </cell>
        </row>
        <row r="11">
          <cell r="C11" t="str">
            <v>KANTABANJI</v>
          </cell>
          <cell r="D11">
            <v>55</v>
          </cell>
          <cell r="E11">
            <v>55</v>
          </cell>
          <cell r="F11">
            <v>55</v>
          </cell>
          <cell r="G11">
            <v>55</v>
          </cell>
          <cell r="H11">
            <v>55</v>
          </cell>
          <cell r="I11">
            <v>80</v>
          </cell>
        </row>
        <row r="12">
          <cell r="C12" t="str">
            <v>ROURKELA</v>
          </cell>
          <cell r="D12">
            <v>45</v>
          </cell>
          <cell r="E12">
            <v>45</v>
          </cell>
          <cell r="F12">
            <v>45</v>
          </cell>
          <cell r="G12">
            <v>45</v>
          </cell>
          <cell r="H12">
            <v>45</v>
          </cell>
          <cell r="I12">
            <v>70</v>
          </cell>
        </row>
        <row r="13">
          <cell r="C13" t="str">
            <v>RAYAGADA</v>
          </cell>
          <cell r="D13">
            <v>65</v>
          </cell>
          <cell r="E13">
            <v>65</v>
          </cell>
          <cell r="F13">
            <v>65</v>
          </cell>
          <cell r="G13">
            <v>65</v>
          </cell>
          <cell r="H13">
            <v>65</v>
          </cell>
          <cell r="I13">
            <v>90</v>
          </cell>
        </row>
        <row r="14">
          <cell r="C14" t="str">
            <v>SUNDERGARH</v>
          </cell>
          <cell r="D14">
            <v>55</v>
          </cell>
          <cell r="E14">
            <v>55</v>
          </cell>
          <cell r="F14">
            <v>55</v>
          </cell>
          <cell r="G14">
            <v>55</v>
          </cell>
          <cell r="H14">
            <v>55</v>
          </cell>
          <cell r="I14">
            <v>80</v>
          </cell>
        </row>
        <row r="15">
          <cell r="C15" t="str">
            <v>SAMBALPUR</v>
          </cell>
          <cell r="D15">
            <v>45</v>
          </cell>
          <cell r="E15">
            <v>45</v>
          </cell>
          <cell r="F15">
            <v>45</v>
          </cell>
          <cell r="G15">
            <v>45</v>
          </cell>
          <cell r="H15">
            <v>45</v>
          </cell>
          <cell r="I15">
            <v>70</v>
          </cell>
        </row>
        <row r="16">
          <cell r="C16" t="str">
            <v>BALASORE</v>
          </cell>
          <cell r="D16">
            <v>48</v>
          </cell>
          <cell r="E16">
            <v>48</v>
          </cell>
          <cell r="F16">
            <v>48</v>
          </cell>
          <cell r="G16">
            <v>48</v>
          </cell>
          <cell r="H16">
            <v>48</v>
          </cell>
          <cell r="I16">
            <v>73</v>
          </cell>
        </row>
        <row r="17">
          <cell r="C17" t="str">
            <v>RAJ KHARIAR</v>
          </cell>
          <cell r="D17">
            <v>65</v>
          </cell>
          <cell r="E17">
            <v>65</v>
          </cell>
          <cell r="F17">
            <v>65</v>
          </cell>
          <cell r="G17">
            <v>65</v>
          </cell>
          <cell r="H17">
            <v>65</v>
          </cell>
          <cell r="I17">
            <v>90</v>
          </cell>
        </row>
        <row r="18">
          <cell r="C18" t="str">
            <v>BHADRAK</v>
          </cell>
          <cell r="H18">
            <v>50</v>
          </cell>
          <cell r="I18">
            <v>80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tabSelected="1" workbookViewId="0">
      <selection activeCell="S14" sqref="S14"/>
    </sheetView>
  </sheetViews>
  <sheetFormatPr defaultRowHeight="15"/>
  <cols>
    <col min="1" max="1" width="4.5703125" style="1" customWidth="1"/>
    <col min="2" max="2" width="10" style="1" customWidth="1"/>
    <col min="3" max="3" width="12.5703125" style="1" bestFit="1" customWidth="1"/>
    <col min="4" max="4" width="7.5703125" style="1" bestFit="1" customWidth="1"/>
    <col min="5" max="5" width="6.42578125" style="1" bestFit="1" customWidth="1"/>
    <col min="6" max="6" width="13.28515625" style="1" bestFit="1" customWidth="1"/>
    <col min="7" max="7" width="15.140625" style="1" bestFit="1" customWidth="1"/>
    <col min="8" max="8" width="6.7109375" style="1" customWidth="1"/>
    <col min="9" max="9" width="8" style="1" customWidth="1"/>
    <col min="10" max="10" width="7.140625" style="1" customWidth="1"/>
    <col min="11" max="11" width="10.42578125" style="1" customWidth="1"/>
    <col min="12" max="16384" width="9.140625" style="1"/>
  </cols>
  <sheetData>
    <row r="1" spans="1:11" ht="90" customHeight="1">
      <c r="A1" s="13"/>
      <c r="B1" s="13"/>
      <c r="C1" s="13"/>
      <c r="D1" s="13"/>
      <c r="E1" s="13"/>
      <c r="F1" s="13"/>
      <c r="G1" s="13"/>
      <c r="H1" s="13" t="s">
        <v>0</v>
      </c>
      <c r="I1" s="13"/>
      <c r="J1" s="13"/>
      <c r="K1" s="13"/>
    </row>
    <row r="2" spans="1:11" ht="84" customHeight="1">
      <c r="A2" s="13" t="s">
        <v>35</v>
      </c>
      <c r="B2" s="13"/>
      <c r="C2" s="13"/>
      <c r="D2" s="13"/>
      <c r="E2" s="13"/>
      <c r="F2" s="13"/>
      <c r="G2" s="13"/>
      <c r="H2" s="13" t="s">
        <v>54</v>
      </c>
      <c r="I2" s="13"/>
      <c r="J2" s="13"/>
      <c r="K2" s="13"/>
    </row>
    <row r="3" spans="1:11">
      <c r="A3" s="5" t="s">
        <v>30</v>
      </c>
      <c r="B3" s="5" t="s">
        <v>1</v>
      </c>
      <c r="C3" s="5" t="s">
        <v>31</v>
      </c>
      <c r="D3" s="5" t="s">
        <v>32</v>
      </c>
      <c r="E3" s="5" t="s">
        <v>33</v>
      </c>
      <c r="F3" s="5" t="s">
        <v>34</v>
      </c>
      <c r="G3" s="5" t="s">
        <v>2</v>
      </c>
      <c r="H3" s="5" t="s">
        <v>3</v>
      </c>
      <c r="I3" s="5" t="s">
        <v>4</v>
      </c>
      <c r="J3" s="5" t="s">
        <v>55</v>
      </c>
      <c r="K3" s="5" t="s">
        <v>5</v>
      </c>
    </row>
    <row r="4" spans="1:11">
      <c r="A4" s="17">
        <v>1</v>
      </c>
      <c r="B4" s="6" t="s">
        <v>6</v>
      </c>
      <c r="C4" s="6" t="s">
        <v>36</v>
      </c>
      <c r="D4" s="6" t="s">
        <v>7</v>
      </c>
      <c r="E4" s="7" t="s">
        <v>52</v>
      </c>
      <c r="F4" s="2" t="s">
        <v>46</v>
      </c>
      <c r="G4" s="6" t="s">
        <v>8</v>
      </c>
      <c r="H4" s="6">
        <v>5</v>
      </c>
      <c r="I4" s="3">
        <f>VLOOKUP(F4,'[1]AMAR ENTERPRISES'!$C$4:$G$17,5,FALSE)</f>
        <v>55</v>
      </c>
      <c r="J4" s="3">
        <v>40</v>
      </c>
      <c r="K4" s="3">
        <f>H4*I4+J4</f>
        <v>315</v>
      </c>
    </row>
    <row r="5" spans="1:11">
      <c r="A5" s="17">
        <v>2</v>
      </c>
      <c r="B5" s="6" t="s">
        <v>9</v>
      </c>
      <c r="C5" s="6" t="s">
        <v>37</v>
      </c>
      <c r="D5" s="6" t="s">
        <v>10</v>
      </c>
      <c r="E5" s="7" t="s">
        <v>52</v>
      </c>
      <c r="F5" s="2" t="s">
        <v>47</v>
      </c>
      <c r="G5" s="6" t="s">
        <v>11</v>
      </c>
      <c r="H5" s="6">
        <v>5</v>
      </c>
      <c r="I5" s="3">
        <f>VLOOKUP(F5,'[1]AMAR ENTERPRISES'!$C$4:$I$18,7,FALSE)</f>
        <v>90</v>
      </c>
      <c r="J5" s="3">
        <v>40</v>
      </c>
      <c r="K5" s="3">
        <f t="shared" ref="K5:K19" si="0">H5*I5+J5</f>
        <v>490</v>
      </c>
    </row>
    <row r="6" spans="1:11">
      <c r="A6" s="17">
        <v>3</v>
      </c>
      <c r="B6" s="6" t="s">
        <v>12</v>
      </c>
      <c r="C6" s="6" t="s">
        <v>38</v>
      </c>
      <c r="D6" s="6" t="s">
        <v>13</v>
      </c>
      <c r="E6" s="7" t="s">
        <v>52</v>
      </c>
      <c r="F6" s="2" t="s">
        <v>48</v>
      </c>
      <c r="G6" s="6" t="s">
        <v>11</v>
      </c>
      <c r="H6" s="6">
        <v>1</v>
      </c>
      <c r="I6" s="3">
        <f>VLOOKUP(F6,'[1]AMAR ENTERPRISES'!$C$4:$I$18,7,FALSE)</f>
        <v>73</v>
      </c>
      <c r="J6" s="3">
        <v>40</v>
      </c>
      <c r="K6" s="3">
        <f t="shared" si="0"/>
        <v>113</v>
      </c>
    </row>
    <row r="7" spans="1:11">
      <c r="A7" s="17"/>
      <c r="B7" s="6" t="s">
        <v>12</v>
      </c>
      <c r="C7" s="6" t="s">
        <v>38</v>
      </c>
      <c r="D7" s="6" t="s">
        <v>13</v>
      </c>
      <c r="E7" s="7" t="s">
        <v>52</v>
      </c>
      <c r="F7" s="2" t="s">
        <v>48</v>
      </c>
      <c r="G7" s="6" t="s">
        <v>14</v>
      </c>
      <c r="H7" s="6">
        <v>2</v>
      </c>
      <c r="I7" s="3">
        <f>VLOOKUP(F7,'[1]AMAR ENTERPRISES'!$C$4:$H$18,6,FALSE)</f>
        <v>48</v>
      </c>
      <c r="J7" s="3"/>
      <c r="K7" s="3">
        <f t="shared" si="0"/>
        <v>96</v>
      </c>
    </row>
    <row r="8" spans="1:11">
      <c r="A8" s="17">
        <v>4</v>
      </c>
      <c r="B8" s="6" t="s">
        <v>12</v>
      </c>
      <c r="C8" s="6" t="s">
        <v>39</v>
      </c>
      <c r="D8" s="6" t="s">
        <v>15</v>
      </c>
      <c r="E8" s="7" t="s">
        <v>52</v>
      </c>
      <c r="F8" s="2" t="s">
        <v>49</v>
      </c>
      <c r="G8" s="6" t="s">
        <v>11</v>
      </c>
      <c r="H8" s="6">
        <v>3</v>
      </c>
      <c r="I8" s="3">
        <f>VLOOKUP(F8,'[1]AMAR ENTERPRISES'!$C$4:$I$18,7,FALSE)</f>
        <v>70</v>
      </c>
      <c r="J8" s="3">
        <v>40</v>
      </c>
      <c r="K8" s="3">
        <f t="shared" si="0"/>
        <v>250</v>
      </c>
    </row>
    <row r="9" spans="1:11">
      <c r="A9" s="17">
        <v>5</v>
      </c>
      <c r="B9" s="6" t="s">
        <v>16</v>
      </c>
      <c r="C9" s="6" t="s">
        <v>40</v>
      </c>
      <c r="D9" s="6" t="s">
        <v>17</v>
      </c>
      <c r="E9" s="7" t="s">
        <v>52</v>
      </c>
      <c r="F9" s="2" t="s">
        <v>49</v>
      </c>
      <c r="G9" s="6" t="s">
        <v>8</v>
      </c>
      <c r="H9" s="6">
        <v>2</v>
      </c>
      <c r="I9" s="3">
        <f>VLOOKUP(F9,'[1]AMAR ENTERPRISES'!$C$4:$G$17,5,FALSE)</f>
        <v>45</v>
      </c>
      <c r="J9" s="3">
        <v>40</v>
      </c>
      <c r="K9" s="3">
        <f t="shared" si="0"/>
        <v>130</v>
      </c>
    </row>
    <row r="10" spans="1:11">
      <c r="A10" s="17">
        <v>6</v>
      </c>
      <c r="B10" s="6" t="s">
        <v>18</v>
      </c>
      <c r="C10" s="6" t="s">
        <v>41</v>
      </c>
      <c r="D10" s="6" t="s">
        <v>19</v>
      </c>
      <c r="E10" s="7" t="s">
        <v>52</v>
      </c>
      <c r="F10" s="2" t="s">
        <v>49</v>
      </c>
      <c r="G10" s="6" t="s">
        <v>11</v>
      </c>
      <c r="H10" s="6">
        <v>2</v>
      </c>
      <c r="I10" s="3">
        <f>VLOOKUP(F10,'[1]AMAR ENTERPRISES'!$C$4:$I$18,7,FALSE)</f>
        <v>70</v>
      </c>
      <c r="J10" s="3">
        <v>40</v>
      </c>
      <c r="K10" s="3">
        <f t="shared" si="0"/>
        <v>180</v>
      </c>
    </row>
    <row r="11" spans="1:11">
      <c r="A11" s="17"/>
      <c r="B11" s="6" t="s">
        <v>18</v>
      </c>
      <c r="C11" s="6" t="s">
        <v>41</v>
      </c>
      <c r="D11" s="6" t="s">
        <v>19</v>
      </c>
      <c r="E11" s="7" t="s">
        <v>52</v>
      </c>
      <c r="F11" s="2" t="s">
        <v>49</v>
      </c>
      <c r="G11" s="6" t="s">
        <v>14</v>
      </c>
      <c r="H11" s="6">
        <v>2</v>
      </c>
      <c r="I11" s="3">
        <f>VLOOKUP(F11,'[1]AMAR ENTERPRISES'!$C$4:$H$18,6,FALSE)</f>
        <v>45</v>
      </c>
      <c r="J11" s="3"/>
      <c r="K11" s="3">
        <f t="shared" si="0"/>
        <v>90</v>
      </c>
    </row>
    <row r="12" spans="1:11">
      <c r="A12" s="17">
        <v>7</v>
      </c>
      <c r="B12" s="6" t="s">
        <v>20</v>
      </c>
      <c r="C12" s="6" t="s">
        <v>42</v>
      </c>
      <c r="D12" s="6" t="s">
        <v>21</v>
      </c>
      <c r="E12" s="7" t="s">
        <v>52</v>
      </c>
      <c r="F12" s="2" t="s">
        <v>47</v>
      </c>
      <c r="G12" s="6" t="s">
        <v>8</v>
      </c>
      <c r="H12" s="6">
        <v>2</v>
      </c>
      <c r="I12" s="3">
        <f>VLOOKUP(F12,'[1]AMAR ENTERPRISES'!$C$4:$G$17,5,FALSE)</f>
        <v>65</v>
      </c>
      <c r="J12" s="3">
        <v>40</v>
      </c>
      <c r="K12" s="3">
        <f t="shared" si="0"/>
        <v>170</v>
      </c>
    </row>
    <row r="13" spans="1:11">
      <c r="A13" s="17"/>
      <c r="B13" s="6" t="s">
        <v>20</v>
      </c>
      <c r="C13" s="6" t="s">
        <v>42</v>
      </c>
      <c r="D13" s="6" t="s">
        <v>21</v>
      </c>
      <c r="E13" s="7" t="s">
        <v>52</v>
      </c>
      <c r="F13" s="2" t="s">
        <v>47</v>
      </c>
      <c r="G13" s="6" t="s">
        <v>11</v>
      </c>
      <c r="H13" s="6">
        <v>16</v>
      </c>
      <c r="I13" s="3">
        <f>VLOOKUP(F13,'[1]AMAR ENTERPRISES'!$C$4:$I$18,7,FALSE)</f>
        <v>90</v>
      </c>
      <c r="J13" s="3"/>
      <c r="K13" s="3">
        <f t="shared" si="0"/>
        <v>1440</v>
      </c>
    </row>
    <row r="14" spans="1:11" ht="14.25" customHeight="1">
      <c r="A14" s="17">
        <v>8</v>
      </c>
      <c r="B14" s="6" t="s">
        <v>22</v>
      </c>
      <c r="C14" s="6" t="s">
        <v>43</v>
      </c>
      <c r="D14" s="6" t="s">
        <v>23</v>
      </c>
      <c r="E14" s="7" t="s">
        <v>52</v>
      </c>
      <c r="F14" s="2" t="s">
        <v>48</v>
      </c>
      <c r="G14" s="6" t="s">
        <v>8</v>
      </c>
      <c r="H14" s="6">
        <v>2</v>
      </c>
      <c r="I14" s="3">
        <f>VLOOKUP(F14,'[1]AMAR ENTERPRISES'!$C$4:$G$17,5,FALSE)</f>
        <v>48</v>
      </c>
      <c r="J14" s="3">
        <v>40</v>
      </c>
      <c r="K14" s="3">
        <f t="shared" si="0"/>
        <v>136</v>
      </c>
    </row>
    <row r="15" spans="1:11" ht="14.25" customHeight="1">
      <c r="A15" s="17"/>
      <c r="B15" s="6" t="s">
        <v>22</v>
      </c>
      <c r="C15" s="6" t="s">
        <v>43</v>
      </c>
      <c r="D15" s="6" t="s">
        <v>23</v>
      </c>
      <c r="E15" s="7" t="s">
        <v>52</v>
      </c>
      <c r="F15" s="2" t="s">
        <v>48</v>
      </c>
      <c r="G15" s="6" t="s">
        <v>11</v>
      </c>
      <c r="H15" s="6">
        <v>17</v>
      </c>
      <c r="I15" s="3">
        <f>VLOOKUP(F15,'[1]AMAR ENTERPRISES'!$C$4:$I$18,7,FALSE)</f>
        <v>73</v>
      </c>
      <c r="J15" s="3"/>
      <c r="K15" s="3">
        <f t="shared" si="0"/>
        <v>1241</v>
      </c>
    </row>
    <row r="16" spans="1:11">
      <c r="A16" s="17"/>
      <c r="B16" s="6" t="s">
        <v>22</v>
      </c>
      <c r="C16" s="6" t="s">
        <v>43</v>
      </c>
      <c r="D16" s="6" t="s">
        <v>23</v>
      </c>
      <c r="E16" s="7" t="s">
        <v>52</v>
      </c>
      <c r="F16" s="2" t="s">
        <v>48</v>
      </c>
      <c r="G16" s="6" t="s">
        <v>14</v>
      </c>
      <c r="H16" s="6">
        <v>7</v>
      </c>
      <c r="I16" s="3">
        <f>VLOOKUP(F16,'[1]AMAR ENTERPRISES'!$C$4:$H$18,6,FALSE)</f>
        <v>48</v>
      </c>
      <c r="J16" s="3"/>
      <c r="K16" s="3">
        <f t="shared" si="0"/>
        <v>336</v>
      </c>
    </row>
    <row r="17" spans="1:11">
      <c r="A17" s="17">
        <v>10</v>
      </c>
      <c r="B17" s="6" t="s">
        <v>24</v>
      </c>
      <c r="C17" s="6" t="s">
        <v>44</v>
      </c>
      <c r="D17" s="6" t="s">
        <v>25</v>
      </c>
      <c r="E17" s="7" t="s">
        <v>52</v>
      </c>
      <c r="F17" s="2" t="s">
        <v>50</v>
      </c>
      <c r="G17" s="6" t="s">
        <v>8</v>
      </c>
      <c r="H17" s="6">
        <v>6</v>
      </c>
      <c r="I17" s="3">
        <f>VLOOKUP(F17,'[1]AMAR ENTERPRISES'!$C$4:$G$17,5,FALSE)</f>
        <v>45</v>
      </c>
      <c r="J17" s="3">
        <v>40</v>
      </c>
      <c r="K17" s="3">
        <f t="shared" si="0"/>
        <v>310</v>
      </c>
    </row>
    <row r="18" spans="1:11">
      <c r="A18" s="17"/>
      <c r="B18" s="6" t="s">
        <v>24</v>
      </c>
      <c r="C18" s="6" t="s">
        <v>44</v>
      </c>
      <c r="D18" s="6" t="s">
        <v>25</v>
      </c>
      <c r="E18" s="7" t="s">
        <v>52</v>
      </c>
      <c r="F18" s="2" t="s">
        <v>50</v>
      </c>
      <c r="G18" s="6" t="s">
        <v>11</v>
      </c>
      <c r="H18" s="6">
        <v>2</v>
      </c>
      <c r="I18" s="3">
        <f>VLOOKUP(F18,'[1]AMAR ENTERPRISES'!$C$4:$I$18,7,FALSE)</f>
        <v>70</v>
      </c>
      <c r="J18" s="3"/>
      <c r="K18" s="3">
        <f t="shared" si="0"/>
        <v>140</v>
      </c>
    </row>
    <row r="19" spans="1:11">
      <c r="A19" s="17">
        <v>11</v>
      </c>
      <c r="B19" s="6" t="s">
        <v>26</v>
      </c>
      <c r="C19" s="6" t="s">
        <v>45</v>
      </c>
      <c r="D19" s="6" t="s">
        <v>27</v>
      </c>
      <c r="E19" s="7" t="s">
        <v>52</v>
      </c>
      <c r="F19" s="2" t="s">
        <v>51</v>
      </c>
      <c r="G19" s="6" t="s">
        <v>11</v>
      </c>
      <c r="H19" s="6">
        <v>8</v>
      </c>
      <c r="I19" s="9">
        <v>85</v>
      </c>
      <c r="J19" s="3">
        <v>40</v>
      </c>
      <c r="K19" s="3">
        <f t="shared" si="0"/>
        <v>720</v>
      </c>
    </row>
    <row r="20" spans="1:11">
      <c r="A20" s="10" t="s">
        <v>53</v>
      </c>
      <c r="B20" s="11"/>
      <c r="C20" s="11"/>
      <c r="D20" s="11"/>
      <c r="E20" s="11"/>
      <c r="F20" s="11"/>
      <c r="G20" s="11"/>
      <c r="H20" s="11"/>
      <c r="I20" s="11"/>
      <c r="J20" s="12"/>
      <c r="K20" s="8">
        <f>SUM(K4:K19)</f>
        <v>6157</v>
      </c>
    </row>
    <row r="21" spans="1:11" ht="15" customHeight="1">
      <c r="A21" s="18" t="s">
        <v>28</v>
      </c>
      <c r="B21" s="19"/>
      <c r="C21" s="19"/>
      <c r="D21" s="19"/>
      <c r="E21" s="19"/>
      <c r="F21" s="19"/>
      <c r="G21" s="19"/>
      <c r="H21" s="19"/>
      <c r="I21" s="19"/>
      <c r="J21" s="19"/>
      <c r="K21" s="20"/>
    </row>
    <row r="22" spans="1:11" ht="15" customHeight="1">
      <c r="A22" s="18" t="s">
        <v>56</v>
      </c>
      <c r="B22" s="19"/>
      <c r="C22" s="19"/>
      <c r="D22" s="19"/>
      <c r="E22" s="19"/>
      <c r="F22" s="19"/>
      <c r="G22" s="19"/>
      <c r="H22" s="19"/>
      <c r="I22" s="19"/>
      <c r="J22" s="19"/>
      <c r="K22" s="20"/>
    </row>
    <row r="23" spans="1:11" ht="30" customHeight="1">
      <c r="A23" s="21" t="s">
        <v>29</v>
      </c>
      <c r="B23" s="15"/>
      <c r="C23" s="15"/>
      <c r="D23" s="15"/>
      <c r="E23" s="15"/>
      <c r="F23" s="15"/>
      <c r="G23" s="15"/>
      <c r="H23" s="15"/>
      <c r="I23" s="15"/>
      <c r="J23" s="15"/>
      <c r="K23" s="16"/>
    </row>
    <row r="24" spans="1:11">
      <c r="A24" s="4"/>
      <c r="B24" s="4"/>
      <c r="C24" s="4"/>
      <c r="D24" s="4"/>
      <c r="E24" s="4"/>
      <c r="F24" s="4"/>
      <c r="G24" s="4"/>
      <c r="H24" s="14">
        <f>SUM(H4:H19)</f>
        <v>82</v>
      </c>
      <c r="I24" s="4"/>
      <c r="J24" s="4"/>
    </row>
  </sheetData>
  <mergeCells count="8">
    <mergeCell ref="A20:J20"/>
    <mergeCell ref="A1:G1"/>
    <mergeCell ref="A2:G2"/>
    <mergeCell ref="H1:K1"/>
    <mergeCell ref="H2:K2"/>
    <mergeCell ref="A21:K21"/>
    <mergeCell ref="A22:K22"/>
    <mergeCell ref="A23:K23"/>
  </mergeCells>
  <conditionalFormatting sqref="C1:C1048576">
    <cfRule type="duplicateValues" dxfId="1" priority="1"/>
  </conditionalFormatting>
  <pageMargins left="0.44" right="0.2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2024-10-09T07:16:40Z</cp:lastPrinted>
  <dcterms:created xsi:type="dcterms:W3CDTF">2024-10-04T06:45:00Z</dcterms:created>
  <dcterms:modified xsi:type="dcterms:W3CDTF">2024-10-29T08:32:43Z</dcterms:modified>
</cp:coreProperties>
</file>