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3" i="1"/>
  <c r="M12"/>
  <c r="M10"/>
  <c r="M8"/>
  <c r="M4"/>
  <c r="M5"/>
  <c r="M6"/>
  <c r="M7"/>
  <c r="M9"/>
  <c r="M11"/>
  <c r="K11"/>
  <c r="K5"/>
  <c r="J5"/>
  <c r="J6"/>
  <c r="J7"/>
  <c r="J8"/>
  <c r="J9"/>
  <c r="J10"/>
  <c r="J11"/>
  <c r="J12"/>
  <c r="J4"/>
  <c r="I5"/>
  <c r="I6"/>
  <c r="I7"/>
  <c r="I9"/>
  <c r="I11"/>
</calcChain>
</file>

<file path=xl/sharedStrings.xml><?xml version="1.0" encoding="utf-8"?>
<sst xmlns="http://schemas.openxmlformats.org/spreadsheetml/2006/main" count="64" uniqueCount="49">
  <si>
    <t>INVOICE
ATC LOGISTICS,,8984191006
GST No:21CHVPB1842D2ZQ</t>
  </si>
  <si>
    <t>DD</t>
  </si>
  <si>
    <t>Amount</t>
  </si>
  <si>
    <t>01/6/2024</t>
  </si>
  <si>
    <t>6200</t>
  </si>
  <si>
    <t>27/6/2024</t>
  </si>
  <si>
    <t>16346</t>
  </si>
  <si>
    <t>25/6/2024</t>
  </si>
  <si>
    <t>16321</t>
  </si>
  <si>
    <t>28/6/2024</t>
  </si>
  <si>
    <t>16352</t>
  </si>
  <si>
    <t>29/6/2024</t>
  </si>
  <si>
    <t>16374</t>
  </si>
  <si>
    <t>11/6/2024</t>
  </si>
  <si>
    <t>16242</t>
  </si>
  <si>
    <t>17/6/2024</t>
  </si>
  <si>
    <t>16265</t>
  </si>
  <si>
    <t>16210</t>
  </si>
  <si>
    <t>26/6/2024</t>
  </si>
  <si>
    <t>16333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</si>
  <si>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</si>
  <si>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</si>
  <si>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BARIPADA</t>
  </si>
  <si>
    <t>BALIMELA</t>
  </si>
  <si>
    <t>JHARSUGUDA</t>
  </si>
  <si>
    <t>CH/01610</t>
  </si>
  <si>
    <t>CH/02115</t>
  </si>
  <si>
    <t>CH/02025</t>
  </si>
  <si>
    <t>CH/02125</t>
  </si>
  <si>
    <t>CH/01741</t>
  </si>
  <si>
    <t>CH/02173</t>
  </si>
  <si>
    <t>CH/01620</t>
  </si>
  <si>
    <t>CH/01833</t>
  </si>
  <si>
    <t>CH/02078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</si>
  <si>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</si>
  <si>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</si>
  <si>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</si>
  <si>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</si>
  <si>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</si>
  <si>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</si>
  <si>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</si>
  <si>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</si>
  <si>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</si>
  <si>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 xml:space="preserve">KOKUYO CAMLIN LTD
Address: Sector - 11, CDA, 3-C/1358,CUTTACK,9337010717
GST No:21AAACC1647E1ZD
</t>
  </si>
  <si>
    <t>HAM</t>
  </si>
  <si>
    <t>LR</t>
  </si>
  <si>
    <t>WEIGHT</t>
  </si>
  <si>
    <t>(RUPEES FOURTY THOUSAND ONE HUNDRED TWENTY FIVE ONLY)</t>
  </si>
  <si>
    <t xml:space="preserve">Bill Date:30/06/2024
Bill #:Inv-1540/24-25
Total Amount:40125.00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</si>
</sst>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8</xdr:col>
      <xdr:colOff>76200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4114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6.5703125" style="2" bestFit="1" customWidth="1"/>
    <col min="12" max="12" width="5.570312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4"/>
      <c r="I1" s="15"/>
      <c r="J1" s="20" t="s">
        <v>0</v>
      </c>
      <c r="K1" s="20"/>
      <c r="L1" s="20"/>
      <c r="M1" s="20"/>
    </row>
    <row r="2" spans="1:13" ht="65.25" customHeight="1">
      <c r="A2" s="13" t="s">
        <v>43</v>
      </c>
      <c r="B2" s="14"/>
      <c r="C2" s="14"/>
      <c r="D2" s="14"/>
      <c r="E2" s="14"/>
      <c r="F2" s="14"/>
      <c r="G2" s="14"/>
      <c r="H2" s="14"/>
      <c r="I2" s="15"/>
      <c r="J2" s="20" t="s">
        <v>48</v>
      </c>
      <c r="K2" s="20"/>
      <c r="L2" s="20"/>
      <c r="M2" s="20"/>
    </row>
    <row r="3" spans="1:13" s="10" customFormat="1" ht="15.75" customHeigh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41</v>
      </c>
      <c r="H3" s="5" t="s">
        <v>46</v>
      </c>
      <c r="I3" s="9" t="s">
        <v>42</v>
      </c>
      <c r="J3" s="9" t="s">
        <v>44</v>
      </c>
      <c r="K3" s="9" t="s">
        <v>1</v>
      </c>
      <c r="L3" s="9" t="s">
        <v>45</v>
      </c>
      <c r="M3" s="9" t="s">
        <v>2</v>
      </c>
    </row>
    <row r="4" spans="1:13" ht="18" customHeight="1">
      <c r="A4" s="4">
        <v>1</v>
      </c>
      <c r="B4" s="4" t="s">
        <v>3</v>
      </c>
      <c r="C4" s="4" t="s">
        <v>25</v>
      </c>
      <c r="D4" s="4" t="s">
        <v>4</v>
      </c>
      <c r="E4" s="8" t="s">
        <v>40</v>
      </c>
      <c r="F4" s="4" t="s">
        <v>22</v>
      </c>
      <c r="G4" s="4">
        <v>31</v>
      </c>
      <c r="H4" s="4"/>
      <c r="I4" s="6">
        <v>24</v>
      </c>
      <c r="J4" s="6">
        <f>G4*1</f>
        <v>31</v>
      </c>
      <c r="K4" s="6">
        <v>0</v>
      </c>
      <c r="L4" s="6">
        <v>25</v>
      </c>
      <c r="M4" s="6">
        <f>G4*I4+J4+K4+L4</f>
        <v>800</v>
      </c>
    </row>
    <row r="5" spans="1:13" ht="18" customHeight="1">
      <c r="A5" s="4">
        <v>2</v>
      </c>
      <c r="B5" s="4" t="s">
        <v>3</v>
      </c>
      <c r="C5" s="4" t="s">
        <v>31</v>
      </c>
      <c r="D5" s="4" t="s">
        <v>17</v>
      </c>
      <c r="E5" s="8" t="s">
        <v>40</v>
      </c>
      <c r="F5" s="4" t="s">
        <v>23</v>
      </c>
      <c r="G5" s="4">
        <v>38</v>
      </c>
      <c r="H5" s="4">
        <v>700</v>
      </c>
      <c r="I5" s="6">
        <f>VLOOKUP(F5,'[1]KOKUYO CAMLIN LTD'!$C$7:$E$23,3,FALSE)</f>
        <v>4.5</v>
      </c>
      <c r="J5" s="6">
        <f t="shared" ref="J5:J12" si="0">G5*1</f>
        <v>38</v>
      </c>
      <c r="K5" s="6">
        <f>G5*5</f>
        <v>190</v>
      </c>
      <c r="L5" s="6">
        <v>25</v>
      </c>
      <c r="M5" s="6">
        <f t="shared" ref="M5:M11" si="1">G5*H5+I5+J5+K5+L5</f>
        <v>26857.5</v>
      </c>
    </row>
    <row r="6" spans="1:13" ht="18" customHeight="1">
      <c r="A6" s="4">
        <v>3</v>
      </c>
      <c r="B6" s="4" t="s">
        <v>13</v>
      </c>
      <c r="C6" s="4" t="s">
        <v>29</v>
      </c>
      <c r="D6" s="4" t="s">
        <v>14</v>
      </c>
      <c r="E6" s="8" t="s">
        <v>40</v>
      </c>
      <c r="F6" s="4" t="s">
        <v>24</v>
      </c>
      <c r="G6" s="4">
        <v>11</v>
      </c>
      <c r="H6" s="4">
        <v>185</v>
      </c>
      <c r="I6" s="6">
        <f>VLOOKUP(F6,'[1]KOKUYO CAMLIN LTD'!$C$7:$E$23,3,FALSE)</f>
        <v>2.04</v>
      </c>
      <c r="J6" s="6">
        <f t="shared" si="0"/>
        <v>11</v>
      </c>
      <c r="K6" s="6">
        <v>0</v>
      </c>
      <c r="L6" s="6">
        <v>25</v>
      </c>
      <c r="M6" s="6">
        <f t="shared" si="1"/>
        <v>2073.04</v>
      </c>
    </row>
    <row r="7" spans="1:13" ht="18" customHeight="1">
      <c r="A7" s="4">
        <v>4</v>
      </c>
      <c r="B7" s="4" t="s">
        <v>15</v>
      </c>
      <c r="C7" s="4" t="s">
        <v>32</v>
      </c>
      <c r="D7" s="4" t="s">
        <v>16</v>
      </c>
      <c r="E7" s="8" t="s">
        <v>40</v>
      </c>
      <c r="F7" s="4" t="s">
        <v>24</v>
      </c>
      <c r="G7" s="4">
        <v>7</v>
      </c>
      <c r="H7" s="4">
        <v>117</v>
      </c>
      <c r="I7" s="6">
        <f>VLOOKUP(F7,'[1]KOKUYO CAMLIN LTD'!$C$7:$E$23,3,FALSE)</f>
        <v>2.04</v>
      </c>
      <c r="J7" s="6">
        <f t="shared" si="0"/>
        <v>7</v>
      </c>
      <c r="K7" s="6">
        <v>0</v>
      </c>
      <c r="L7" s="6">
        <v>25</v>
      </c>
      <c r="M7" s="6">
        <f t="shared" si="1"/>
        <v>853.04</v>
      </c>
    </row>
    <row r="8" spans="1:13" ht="18" customHeight="1">
      <c r="A8" s="4">
        <v>5</v>
      </c>
      <c r="B8" s="4" t="s">
        <v>7</v>
      </c>
      <c r="C8" s="4" t="s">
        <v>27</v>
      </c>
      <c r="D8" s="4" t="s">
        <v>8</v>
      </c>
      <c r="E8" s="8" t="s">
        <v>40</v>
      </c>
      <c r="F8" s="4" t="s">
        <v>22</v>
      </c>
      <c r="G8" s="4">
        <v>6</v>
      </c>
      <c r="H8" s="4"/>
      <c r="I8" s="6">
        <v>24</v>
      </c>
      <c r="J8" s="6">
        <f t="shared" si="0"/>
        <v>6</v>
      </c>
      <c r="K8" s="6">
        <v>0</v>
      </c>
      <c r="L8" s="6">
        <v>25</v>
      </c>
      <c r="M8" s="6">
        <f>G8*I8+J8+K8+L8</f>
        <v>175</v>
      </c>
    </row>
    <row r="9" spans="1:13" ht="18" customHeight="1">
      <c r="A9" s="4">
        <v>6</v>
      </c>
      <c r="B9" s="4" t="s">
        <v>18</v>
      </c>
      <c r="C9" s="4" t="s">
        <v>33</v>
      </c>
      <c r="D9" s="4" t="s">
        <v>19</v>
      </c>
      <c r="E9" s="8" t="s">
        <v>40</v>
      </c>
      <c r="F9" s="4" t="s">
        <v>24</v>
      </c>
      <c r="G9" s="4">
        <v>16</v>
      </c>
      <c r="H9" s="4">
        <v>269</v>
      </c>
      <c r="I9" s="6">
        <f>VLOOKUP(F9,'[1]KOKUYO CAMLIN LTD'!$C$7:$E$23,3,FALSE)</f>
        <v>2.04</v>
      </c>
      <c r="J9" s="6">
        <f t="shared" si="0"/>
        <v>16</v>
      </c>
      <c r="K9" s="6">
        <v>0</v>
      </c>
      <c r="L9" s="6">
        <v>25</v>
      </c>
      <c r="M9" s="6">
        <f t="shared" si="1"/>
        <v>4347.04</v>
      </c>
    </row>
    <row r="10" spans="1:13" ht="18" customHeight="1">
      <c r="A10" s="4">
        <v>7</v>
      </c>
      <c r="B10" s="4" t="s">
        <v>5</v>
      </c>
      <c r="C10" s="4" t="s">
        <v>26</v>
      </c>
      <c r="D10" s="4" t="s">
        <v>6</v>
      </c>
      <c r="E10" s="8" t="s">
        <v>40</v>
      </c>
      <c r="F10" s="4" t="s">
        <v>22</v>
      </c>
      <c r="G10" s="4">
        <v>20</v>
      </c>
      <c r="H10" s="4"/>
      <c r="I10" s="6">
        <v>24</v>
      </c>
      <c r="J10" s="6">
        <f t="shared" si="0"/>
        <v>20</v>
      </c>
      <c r="K10" s="6">
        <v>0</v>
      </c>
      <c r="L10" s="6">
        <v>25</v>
      </c>
      <c r="M10" s="6">
        <f>G10*I10+J10+K10+L10</f>
        <v>525</v>
      </c>
    </row>
    <row r="11" spans="1:13" ht="18" customHeight="1">
      <c r="A11" s="4">
        <v>8</v>
      </c>
      <c r="B11" s="4" t="s">
        <v>9</v>
      </c>
      <c r="C11" s="4" t="s">
        <v>28</v>
      </c>
      <c r="D11" s="4" t="s">
        <v>10</v>
      </c>
      <c r="E11" s="8" t="s">
        <v>40</v>
      </c>
      <c r="F11" s="4" t="s">
        <v>23</v>
      </c>
      <c r="G11" s="4">
        <v>15</v>
      </c>
      <c r="H11" s="4">
        <v>260</v>
      </c>
      <c r="I11" s="6">
        <f>VLOOKUP(F11,'[1]KOKUYO CAMLIN LTD'!$C$7:$E$23,3,FALSE)</f>
        <v>4.5</v>
      </c>
      <c r="J11" s="6">
        <f t="shared" si="0"/>
        <v>15</v>
      </c>
      <c r="K11" s="6">
        <f>G11*5</f>
        <v>75</v>
      </c>
      <c r="L11" s="6">
        <v>25</v>
      </c>
      <c r="M11" s="6">
        <f t="shared" si="1"/>
        <v>4019.5</v>
      </c>
    </row>
    <row r="12" spans="1:13" ht="18" customHeight="1">
      <c r="A12" s="4">
        <v>9</v>
      </c>
      <c r="B12" s="4" t="s">
        <v>11</v>
      </c>
      <c r="C12" s="4" t="s">
        <v>30</v>
      </c>
      <c r="D12" s="4" t="s">
        <v>12</v>
      </c>
      <c r="E12" s="8" t="s">
        <v>40</v>
      </c>
      <c r="F12" s="4" t="s">
        <v>22</v>
      </c>
      <c r="G12" s="4">
        <v>18</v>
      </c>
      <c r="H12" s="4"/>
      <c r="I12" s="6">
        <v>24</v>
      </c>
      <c r="J12" s="6">
        <f t="shared" si="0"/>
        <v>18</v>
      </c>
      <c r="K12" s="6">
        <v>0</v>
      </c>
      <c r="L12" s="6">
        <v>25</v>
      </c>
      <c r="M12" s="6">
        <f>G12*I12+J12+K12+L12</f>
        <v>475</v>
      </c>
    </row>
    <row r="13" spans="1:13" s="3" customFormat="1">
      <c r="A13" s="16" t="s">
        <v>47</v>
      </c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9"/>
      <c r="M13" s="7">
        <f>ROUND(SUM(M4:M12),0)</f>
        <v>40125</v>
      </c>
    </row>
    <row r="14" spans="1:13" s="3" customFormat="1" ht="30" customHeight="1">
      <c r="A14" s="11" t="s">
        <v>20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</row>
    <row r="15" spans="1:13" s="3" customFormat="1" ht="30" customHeight="1">
      <c r="A15" s="11" t="s">
        <v>21</v>
      </c>
      <c r="B15" s="11"/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</row>
  </sheetData>
  <sortState ref="B4:S12">
    <sortCondition ref="B4"/>
  </sortState>
  <mergeCells count="7">
    <mergeCell ref="A14:M14"/>
    <mergeCell ref="A15:M15"/>
    <mergeCell ref="A1:I1"/>
    <mergeCell ref="A2:I2"/>
    <mergeCell ref="A13:L13"/>
    <mergeCell ref="J1:M1"/>
    <mergeCell ref="J2:M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3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2024-07-12T07:19:11Z</cp:lastPrinted>
  <dcterms:created xsi:type="dcterms:W3CDTF">2024-07-08T09:45:30Z</dcterms:created>
  <dcterms:modified xsi:type="dcterms:W3CDTF">2024-07-12T07:30:06Z</dcterms:modified>
</cp:coreProperties>
</file>