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3" i="1"/>
  <c r="K8"/>
  <c r="I5"/>
  <c r="I6"/>
  <c r="I7"/>
  <c r="I8"/>
  <c r="I9"/>
  <c r="I10"/>
  <c r="I11"/>
  <c r="I12"/>
  <c r="I4"/>
  <c r="H5"/>
  <c r="K5" s="1"/>
  <c r="H6"/>
  <c r="K6" s="1"/>
  <c r="H7"/>
  <c r="K7" s="1"/>
  <c r="H9"/>
  <c r="K9" s="1"/>
  <c r="H10"/>
  <c r="K10" s="1"/>
  <c r="H11"/>
  <c r="K11" s="1"/>
  <c r="H12"/>
  <c r="K12" s="1"/>
  <c r="H4"/>
  <c r="K4" s="1"/>
</calcChain>
</file>

<file path=xl/sharedStrings.xml><?xml version="1.0" encoding="utf-8"?>
<sst xmlns="http://schemas.openxmlformats.org/spreadsheetml/2006/main" count="62" uniqueCount="47">
  <si>
    <t>INVOICE
ATC LOGISTICS,,8984191006
GST No:21CHVPB1842D2ZQ</t>
  </si>
  <si>
    <t>07/4/2025</t>
  </si>
  <si>
    <t>5624620048</t>
  </si>
  <si>
    <t>08/4/2025</t>
  </si>
  <si>
    <t>5624620071</t>
  </si>
  <si>
    <t>09/4/2025</t>
  </si>
  <si>
    <t>20121</t>
  </si>
  <si>
    <t>14/4/2025</t>
  </si>
  <si>
    <t>233</t>
  </si>
  <si>
    <t>Kindly, verify &amp; confirm within 7 days, else GST will be filed by 20th April, 2025. 
GST to be paid by Consignor under Reverse Charge Mechanism(RCM) as per GST.</t>
  </si>
  <si>
    <t>Thanking you for your business.
ATC LOGISTICS</t>
  </si>
  <si>
    <t>FROM</t>
  </si>
  <si>
    <t>TO</t>
  </si>
  <si>
    <t>SL</t>
  </si>
  <si>
    <t>DATE</t>
  </si>
  <si>
    <t>LR NO</t>
  </si>
  <si>
    <t>INV NO</t>
  </si>
  <si>
    <t>CASE</t>
  </si>
  <si>
    <t>RATE</t>
  </si>
  <si>
    <t>HAM</t>
  </si>
  <si>
    <t>LR CH</t>
  </si>
  <si>
    <t>AMOUNT</t>
  </si>
  <si>
    <t>BARIPADA</t>
  </si>
  <si>
    <t>SUNDERGARH</t>
  </si>
  <si>
    <t>JEYPORE</t>
  </si>
  <si>
    <t>20492</t>
  </si>
  <si>
    <t>20501</t>
  </si>
  <si>
    <t>20540</t>
  </si>
  <si>
    <t>20700</t>
  </si>
  <si>
    <t>20711</t>
  </si>
  <si>
    <t>21/4/2025</t>
  </si>
  <si>
    <t>23/4/2025</t>
  </si>
  <si>
    <t>28/4/2025</t>
  </si>
  <si>
    <t>29/4/2025</t>
  </si>
  <si>
    <t>CH/00096</t>
  </si>
  <si>
    <t>CH/00105</t>
  </si>
  <si>
    <t>CH/00128</t>
  </si>
  <si>
    <t>CH/00211</t>
  </si>
  <si>
    <t>CH/00319</t>
  </si>
  <si>
    <t>CH/00334</t>
  </si>
  <si>
    <t>CH/00358</t>
  </si>
  <si>
    <t>CH/00449</t>
  </si>
  <si>
    <t>CH/00463</t>
  </si>
  <si>
    <t>CTC</t>
  </si>
  <si>
    <t xml:space="preserve">ZUVENTUS HEALTH CARE LIMITED
Address:Bamphi Sahi, P.O.Tala, At Holding No. 523, A.W.No.18, Telenga Bazar, PS-Purighat, 753009 , ODISHA,9337830833
GST No:21AAACZ1513C1Z5
</t>
  </si>
  <si>
    <t>(RUPEES ONE THOUSAND NINE HUNDRED SIXTY THREE ONLY)</t>
  </si>
  <si>
    <t xml:space="preserve">Bill Date: 30/04/2025
Bill NO : 478
Total Amount: 1963.00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</si>
</sst>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95250</xdr:rowOff>
    </xdr:from>
    <xdr:to>
      <xdr:col>6</xdr:col>
      <xdr:colOff>142875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95250"/>
          <a:ext cx="3524251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6">
          <cell r="C6" t="str">
            <v>ANGUL</v>
          </cell>
          <cell r="D6">
            <v>35</v>
          </cell>
        </row>
        <row r="7">
          <cell r="C7" t="str">
            <v>BALASORE</v>
          </cell>
          <cell r="D7">
            <v>35</v>
          </cell>
        </row>
        <row r="8">
          <cell r="C8" t="str">
            <v>BARAGARH</v>
          </cell>
          <cell r="D8">
            <v>35</v>
          </cell>
        </row>
        <row r="9">
          <cell r="C9" t="str">
            <v>BARIPADA</v>
          </cell>
          <cell r="D9">
            <v>38</v>
          </cell>
        </row>
        <row r="10">
          <cell r="C10" t="str">
            <v>BERHAMPUR</v>
          </cell>
          <cell r="D10">
            <v>35</v>
          </cell>
        </row>
        <row r="11">
          <cell r="C11" t="str">
            <v>BHAWANIPATNA</v>
          </cell>
          <cell r="D11">
            <v>45</v>
          </cell>
        </row>
        <row r="12">
          <cell r="C12" t="str">
            <v>BOLANGIR</v>
          </cell>
          <cell r="D12">
            <v>38</v>
          </cell>
        </row>
        <row r="13">
          <cell r="C13" t="str">
            <v>JEYPORE</v>
          </cell>
          <cell r="D13">
            <v>50</v>
          </cell>
        </row>
        <row r="14">
          <cell r="C14" t="str">
            <v>JHARSUGUDA</v>
          </cell>
          <cell r="D14">
            <v>36</v>
          </cell>
        </row>
        <row r="15">
          <cell r="C15" t="str">
            <v>KANTABANJI</v>
          </cell>
          <cell r="D15">
            <v>40</v>
          </cell>
        </row>
        <row r="16">
          <cell r="C16" t="str">
            <v>KEONJHAR</v>
          </cell>
          <cell r="D16">
            <v>50</v>
          </cell>
        </row>
        <row r="17">
          <cell r="C17" t="str">
            <v>KHAIRA</v>
          </cell>
          <cell r="D17">
            <v>70</v>
          </cell>
        </row>
        <row r="18">
          <cell r="C18" t="str">
            <v>KHARIAR ROAD</v>
          </cell>
          <cell r="D18">
            <v>70</v>
          </cell>
        </row>
        <row r="19">
          <cell r="C19" t="str">
            <v>MALKANGIRI</v>
          </cell>
          <cell r="D19">
            <v>70</v>
          </cell>
        </row>
        <row r="20">
          <cell r="C20" t="str">
            <v>RAYAGADA</v>
          </cell>
          <cell r="D20">
            <v>42</v>
          </cell>
        </row>
        <row r="21">
          <cell r="C21" t="str">
            <v>ROURKELA</v>
          </cell>
          <cell r="D21">
            <v>36</v>
          </cell>
        </row>
        <row r="22">
          <cell r="C22" t="str">
            <v>SAMBALPUR</v>
          </cell>
          <cell r="D22">
            <v>36</v>
          </cell>
        </row>
        <row r="23">
          <cell r="C23" t="str">
            <v>SUNDARGARH</v>
          </cell>
          <cell r="D23">
            <v>45</v>
          </cell>
        </row>
      </sheetData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O6" sqref="O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3.28515625" style="1" bestFit="1" customWidth="1"/>
    <col min="6" max="6" width="11" style="1" bestFit="1" customWidth="1"/>
    <col min="7" max="7" width="5.42578125" style="1" bestFit="1" customWidth="1"/>
    <col min="8" max="9" width="5.5703125" style="2" bestFit="1" customWidth="1"/>
    <col min="10" max="10" width="5.8554687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17" t="s">
        <v>0</v>
      </c>
      <c r="I1" s="17"/>
      <c r="J1" s="17"/>
      <c r="K1" s="17"/>
    </row>
    <row r="2" spans="1:11" ht="73.5" customHeight="1">
      <c r="A2" s="18" t="s">
        <v>44</v>
      </c>
      <c r="B2" s="19"/>
      <c r="C2" s="19"/>
      <c r="D2" s="19"/>
      <c r="E2" s="19"/>
      <c r="F2" s="19"/>
      <c r="G2" s="20"/>
      <c r="H2" s="17" t="s">
        <v>46</v>
      </c>
      <c r="I2" s="17"/>
      <c r="J2" s="17"/>
      <c r="K2" s="17"/>
    </row>
    <row r="3" spans="1:11" s="3" customFormat="1">
      <c r="A3" s="5" t="s">
        <v>13</v>
      </c>
      <c r="B3" s="5" t="s">
        <v>14</v>
      </c>
      <c r="C3" s="5" t="s">
        <v>15</v>
      </c>
      <c r="D3" s="5" t="s">
        <v>11</v>
      </c>
      <c r="E3" s="5" t="s">
        <v>12</v>
      </c>
      <c r="F3" s="5" t="s">
        <v>16</v>
      </c>
      <c r="G3" s="5" t="s">
        <v>17</v>
      </c>
      <c r="H3" s="8" t="s">
        <v>18</v>
      </c>
      <c r="I3" s="8" t="s">
        <v>19</v>
      </c>
      <c r="J3" s="8" t="s">
        <v>20</v>
      </c>
      <c r="K3" s="8" t="s">
        <v>21</v>
      </c>
    </row>
    <row r="4" spans="1:11">
      <c r="A4" s="4">
        <v>1</v>
      </c>
      <c r="B4" s="9" t="s">
        <v>1</v>
      </c>
      <c r="C4" s="9" t="s">
        <v>34</v>
      </c>
      <c r="D4" s="10" t="s">
        <v>43</v>
      </c>
      <c r="E4" s="4" t="s">
        <v>22</v>
      </c>
      <c r="F4" s="9" t="s">
        <v>2</v>
      </c>
      <c r="G4" s="9">
        <v>6</v>
      </c>
      <c r="H4" s="7">
        <f>VLOOKUP(E4,'[1]ZUVENTUS HEALTHCARE'!$C$6:$D$23,2,FALSE)</f>
        <v>38</v>
      </c>
      <c r="I4" s="7">
        <f>G4*2</f>
        <v>12</v>
      </c>
      <c r="J4" s="7">
        <v>35</v>
      </c>
      <c r="K4" s="7">
        <f>G4*H4+I4+J4</f>
        <v>275</v>
      </c>
    </row>
    <row r="5" spans="1:11">
      <c r="A5" s="4">
        <v>2</v>
      </c>
      <c r="B5" s="9" t="s">
        <v>3</v>
      </c>
      <c r="C5" s="9" t="s">
        <v>35</v>
      </c>
      <c r="D5" s="10" t="s">
        <v>43</v>
      </c>
      <c r="E5" s="4" t="s">
        <v>22</v>
      </c>
      <c r="F5" s="9" t="s">
        <v>4</v>
      </c>
      <c r="G5" s="9">
        <v>2</v>
      </c>
      <c r="H5" s="7">
        <f>VLOOKUP(E5,'[1]ZUVENTUS HEALTHCARE'!$C$6:$D$23,2,FALSE)</f>
        <v>38</v>
      </c>
      <c r="I5" s="7">
        <f t="shared" ref="I5:I12" si="0">G5*2</f>
        <v>4</v>
      </c>
      <c r="J5" s="7">
        <v>35</v>
      </c>
      <c r="K5" s="7">
        <f t="shared" ref="K5:K12" si="1">G5*H5+I5+J5</f>
        <v>115</v>
      </c>
    </row>
    <row r="6" spans="1:11">
      <c r="A6" s="4">
        <v>3</v>
      </c>
      <c r="B6" s="9" t="s">
        <v>5</v>
      </c>
      <c r="C6" s="9" t="s">
        <v>36</v>
      </c>
      <c r="D6" s="10" t="s">
        <v>43</v>
      </c>
      <c r="E6" s="4" t="s">
        <v>22</v>
      </c>
      <c r="F6" s="9" t="s">
        <v>6</v>
      </c>
      <c r="G6" s="9">
        <v>6</v>
      </c>
      <c r="H6" s="7">
        <f>VLOOKUP(E6,'[1]ZUVENTUS HEALTHCARE'!$C$6:$D$23,2,FALSE)</f>
        <v>38</v>
      </c>
      <c r="I6" s="7">
        <f t="shared" si="0"/>
        <v>12</v>
      </c>
      <c r="J6" s="7">
        <v>35</v>
      </c>
      <c r="K6" s="7">
        <f t="shared" si="1"/>
        <v>275</v>
      </c>
    </row>
    <row r="7" spans="1:11">
      <c r="A7" s="4">
        <v>4</v>
      </c>
      <c r="B7" s="9" t="s">
        <v>7</v>
      </c>
      <c r="C7" s="9" t="s">
        <v>37</v>
      </c>
      <c r="D7" s="10" t="s">
        <v>43</v>
      </c>
      <c r="E7" s="4" t="s">
        <v>22</v>
      </c>
      <c r="F7" s="9" t="s">
        <v>8</v>
      </c>
      <c r="G7" s="9">
        <v>1</v>
      </c>
      <c r="H7" s="7">
        <f>VLOOKUP(E7,'[1]ZUVENTUS HEALTHCARE'!$C$6:$D$23,2,FALSE)</f>
        <v>38</v>
      </c>
      <c r="I7" s="7">
        <f t="shared" si="0"/>
        <v>2</v>
      </c>
      <c r="J7" s="7">
        <v>35</v>
      </c>
      <c r="K7" s="7">
        <f t="shared" si="1"/>
        <v>75</v>
      </c>
    </row>
    <row r="8" spans="1:11">
      <c r="A8" s="4">
        <v>5</v>
      </c>
      <c r="B8" s="9" t="s">
        <v>30</v>
      </c>
      <c r="C8" s="9" t="s">
        <v>38</v>
      </c>
      <c r="D8" s="10" t="s">
        <v>43</v>
      </c>
      <c r="E8" s="4" t="s">
        <v>23</v>
      </c>
      <c r="F8" s="9" t="s">
        <v>25</v>
      </c>
      <c r="G8" s="9">
        <v>4</v>
      </c>
      <c r="H8" s="7">
        <v>45</v>
      </c>
      <c r="I8" s="7">
        <f t="shared" si="0"/>
        <v>8</v>
      </c>
      <c r="J8" s="7">
        <v>35</v>
      </c>
      <c r="K8" s="7">
        <f t="shared" si="1"/>
        <v>223</v>
      </c>
    </row>
    <row r="9" spans="1:11">
      <c r="A9" s="4">
        <v>6</v>
      </c>
      <c r="B9" s="9" t="s">
        <v>30</v>
      </c>
      <c r="C9" s="9" t="s">
        <v>39</v>
      </c>
      <c r="D9" s="10" t="s">
        <v>43</v>
      </c>
      <c r="E9" s="4" t="s">
        <v>22</v>
      </c>
      <c r="F9" s="9" t="s">
        <v>26</v>
      </c>
      <c r="G9" s="9">
        <v>1</v>
      </c>
      <c r="H9" s="7">
        <f>VLOOKUP(E9,'[1]ZUVENTUS HEALTHCARE'!$C$6:$D$23,2,FALSE)</f>
        <v>38</v>
      </c>
      <c r="I9" s="7">
        <f t="shared" si="0"/>
        <v>2</v>
      </c>
      <c r="J9" s="7">
        <v>35</v>
      </c>
      <c r="K9" s="7">
        <f t="shared" si="1"/>
        <v>75</v>
      </c>
    </row>
    <row r="10" spans="1:11">
      <c r="A10" s="4">
        <v>7</v>
      </c>
      <c r="B10" s="9" t="s">
        <v>31</v>
      </c>
      <c r="C10" s="9" t="s">
        <v>40</v>
      </c>
      <c r="D10" s="10" t="s">
        <v>43</v>
      </c>
      <c r="E10" s="4" t="s">
        <v>22</v>
      </c>
      <c r="F10" s="9" t="s">
        <v>27</v>
      </c>
      <c r="G10" s="9">
        <v>8</v>
      </c>
      <c r="H10" s="7">
        <f>VLOOKUP(E10,'[1]ZUVENTUS HEALTHCARE'!$C$6:$D$23,2,FALSE)</f>
        <v>38</v>
      </c>
      <c r="I10" s="7">
        <f t="shared" si="0"/>
        <v>16</v>
      </c>
      <c r="J10" s="7">
        <v>35</v>
      </c>
      <c r="K10" s="7">
        <f t="shared" si="1"/>
        <v>355</v>
      </c>
    </row>
    <row r="11" spans="1:11">
      <c r="A11" s="4">
        <v>8</v>
      </c>
      <c r="B11" s="9" t="s">
        <v>32</v>
      </c>
      <c r="C11" s="9" t="s">
        <v>41</v>
      </c>
      <c r="D11" s="10" t="s">
        <v>43</v>
      </c>
      <c r="E11" s="4" t="s">
        <v>24</v>
      </c>
      <c r="F11" s="9" t="s">
        <v>28</v>
      </c>
      <c r="G11" s="9">
        <v>5</v>
      </c>
      <c r="H11" s="7">
        <f>VLOOKUP(E11,'[1]ZUVENTUS HEALTHCARE'!$C$6:$D$23,2,FALSE)</f>
        <v>50</v>
      </c>
      <c r="I11" s="7">
        <f t="shared" si="0"/>
        <v>10</v>
      </c>
      <c r="J11" s="7">
        <v>35</v>
      </c>
      <c r="K11" s="7">
        <f t="shared" si="1"/>
        <v>295</v>
      </c>
    </row>
    <row r="12" spans="1:11">
      <c r="A12" s="4">
        <v>9</v>
      </c>
      <c r="B12" s="9" t="s">
        <v>33</v>
      </c>
      <c r="C12" s="9" t="s">
        <v>42</v>
      </c>
      <c r="D12" s="10" t="s">
        <v>43</v>
      </c>
      <c r="E12" s="4" t="s">
        <v>22</v>
      </c>
      <c r="F12" s="9" t="s">
        <v>29</v>
      </c>
      <c r="G12" s="9">
        <v>6</v>
      </c>
      <c r="H12" s="7">
        <f>VLOOKUP(E12,'[1]ZUVENTUS HEALTHCARE'!$C$6:$D$23,2,FALSE)</f>
        <v>38</v>
      </c>
      <c r="I12" s="7">
        <f t="shared" si="0"/>
        <v>12</v>
      </c>
      <c r="J12" s="7">
        <v>35</v>
      </c>
      <c r="K12" s="7">
        <f t="shared" si="1"/>
        <v>275</v>
      </c>
    </row>
    <row r="13" spans="1:11" s="3" customFormat="1">
      <c r="A13" s="11" t="s">
        <v>45</v>
      </c>
      <c r="B13" s="12"/>
      <c r="C13" s="12"/>
      <c r="D13" s="12"/>
      <c r="E13" s="12"/>
      <c r="F13" s="12"/>
      <c r="G13" s="12"/>
      <c r="H13" s="13"/>
      <c r="I13" s="13"/>
      <c r="J13" s="14"/>
      <c r="K13" s="6">
        <f>SUM(K4:K12)</f>
        <v>1963</v>
      </c>
    </row>
    <row r="14" spans="1:11" s="3" customFormat="1" ht="30" customHeight="1">
      <c r="A14" s="15" t="s">
        <v>9</v>
      </c>
      <c r="B14" s="15"/>
      <c r="C14" s="15"/>
      <c r="D14" s="15"/>
      <c r="E14" s="15"/>
      <c r="F14" s="15"/>
      <c r="G14" s="15"/>
      <c r="H14" s="16"/>
      <c r="I14" s="16"/>
      <c r="J14" s="16"/>
      <c r="K14" s="16"/>
    </row>
    <row r="15" spans="1:11" s="3" customFormat="1" ht="30" customHeight="1">
      <c r="A15" s="15" t="s">
        <v>10</v>
      </c>
      <c r="B15" s="15"/>
      <c r="C15" s="15"/>
      <c r="D15" s="15"/>
      <c r="E15" s="15"/>
      <c r="F15" s="15"/>
      <c r="G15" s="15"/>
      <c r="H15" s="16"/>
      <c r="I15" s="16"/>
      <c r="J15" s="16"/>
      <c r="K15" s="16"/>
    </row>
  </sheetData>
  <mergeCells count="7">
    <mergeCell ref="A13:J13"/>
    <mergeCell ref="A14:K14"/>
    <mergeCell ref="A15:K15"/>
    <mergeCell ref="H1:K1"/>
    <mergeCell ref="H2:K2"/>
    <mergeCell ref="A1:G1"/>
    <mergeCell ref="A2:G2"/>
  </mergeCells>
  <conditionalFormatting sqref="C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2025-05-09T11:16:21Z</dcterms:created>
  <dcterms:modified xsi:type="dcterms:W3CDTF">2025-05-13T05:39:16Z</dcterms:modified>
</cp:coreProperties>
</file>