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Consignment!$E$4:$E$12</definedName>
  </definedNames>
  <calcPr calcId="124519"/>
</workbook>
</file>

<file path=xl/calcChain.xml><?xml version="1.0" encoding="utf-8"?>
<calcChain xmlns="http://schemas.openxmlformats.org/spreadsheetml/2006/main">
  <c r="L13" i="1"/>
  <c r="J5"/>
  <c r="J6"/>
  <c r="J7"/>
  <c r="J8"/>
  <c r="J9"/>
  <c r="J10"/>
  <c r="J11"/>
  <c r="J12"/>
  <c r="J4"/>
  <c r="I5"/>
  <c r="I6"/>
  <c r="I7"/>
  <c r="I8"/>
  <c r="I9"/>
  <c r="I10"/>
  <c r="I11"/>
  <c r="I12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4"/>
  <c r="L4" s="1"/>
  <c r="L14" l="1"/>
  <c r="L15" s="1"/>
</calcChain>
</file>

<file path=xl/sharedStrings.xml><?xml version="1.0" encoding="utf-8"?>
<sst xmlns="http://schemas.openxmlformats.org/spreadsheetml/2006/main" count="64" uniqueCount="47">
  <si>
    <t>09/5/2025</t>
  </si>
  <si>
    <t>25</t>
  </si>
  <si>
    <t>10/5/2025</t>
  </si>
  <si>
    <t>29/26</t>
  </si>
  <si>
    <t>35</t>
  </si>
  <si>
    <t>30</t>
  </si>
  <si>
    <t>17/5/2025</t>
  </si>
  <si>
    <t>37</t>
  </si>
  <si>
    <t>23/5/2025</t>
  </si>
  <si>
    <t>41</t>
  </si>
  <si>
    <t>26/5/2025</t>
  </si>
  <si>
    <t>43</t>
  </si>
  <si>
    <t>47</t>
  </si>
  <si>
    <t>46</t>
  </si>
  <si>
    <t>SL</t>
  </si>
  <si>
    <t>DATE</t>
  </si>
  <si>
    <t>LR NO</t>
  </si>
  <si>
    <t>BHUBANESWAR</t>
  </si>
  <si>
    <t>SORO</t>
  </si>
  <si>
    <t>RAIRANGPUR</t>
  </si>
  <si>
    <t>BARIPADA</t>
  </si>
  <si>
    <t>CTC</t>
  </si>
  <si>
    <t>DO/02401</t>
  </si>
  <si>
    <t>MA/01399</t>
  </si>
  <si>
    <t>MA/01400</t>
  </si>
  <si>
    <t>MA/01401</t>
  </si>
  <si>
    <t>MA/01631</t>
  </si>
  <si>
    <t>MA/01842</t>
  </si>
  <si>
    <t>MA/01942</t>
  </si>
  <si>
    <t>MA/01957</t>
  </si>
  <si>
    <t>MA/01959</t>
  </si>
  <si>
    <t>INV NO</t>
  </si>
  <si>
    <t>FROM</t>
  </si>
  <si>
    <t>TO</t>
  </si>
  <si>
    <t>CASE</t>
  </si>
  <si>
    <t>RATE</t>
  </si>
  <si>
    <t>HAM</t>
  </si>
  <si>
    <t>AMOUNT</t>
  </si>
  <si>
    <t>DD CH</t>
  </si>
  <si>
    <t>LR.CH</t>
  </si>
  <si>
    <t>(REBATE 7%)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</si>
  <si>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</si>
  <si>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</si>
  <si>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(RUPEES ONE THOUSAND SIX HUNDRED FIFTY NINE AND TWELVE PAISA ONLY)</t>
  </si>
  <si>
    <t>INVOICE
PRAGATI LOGISTICS,SAMANTA SAHI KHUNTIA LANE,8984191006
GST No:21AGHPB9356M1Z9</t>
  </si>
  <si>
    <t xml:space="preserve">SMS MARKETING
Address:GAMANDIA, cuttack,9437012483
GST No:21ANKPS6305F1Z6
</t>
  </si>
  <si>
    <t xml:space="preserve">Bill Date: 31/05/2025
Bill NO : 6749
Total Amount : 1659.00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</si>
</sst>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7</xdr:col>
      <xdr:colOff>238125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38100"/>
          <a:ext cx="38862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SMS%20MARKET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</v>
          </cell>
          <cell r="H4">
            <v>55</v>
          </cell>
        </row>
        <row r="5">
          <cell r="F5" t="str">
            <v>RAIRANGPUR</v>
          </cell>
          <cell r="G5">
            <v>1</v>
          </cell>
          <cell r="H5">
            <v>90</v>
          </cell>
        </row>
        <row r="6">
          <cell r="F6" t="str">
            <v>BARIPADA</v>
          </cell>
          <cell r="G6">
            <v>1</v>
          </cell>
          <cell r="H6">
            <v>55</v>
          </cell>
        </row>
        <row r="7">
          <cell r="F7" t="str">
            <v>SORO</v>
          </cell>
          <cell r="G7">
            <v>2</v>
          </cell>
          <cell r="H7">
            <v>60</v>
          </cell>
        </row>
        <row r="8">
          <cell r="F8" t="str">
            <v>TALCHER</v>
          </cell>
          <cell r="G8">
            <v>2</v>
          </cell>
          <cell r="H8">
            <v>55</v>
          </cell>
        </row>
        <row r="9">
          <cell r="F9" t="str">
            <v>SORO</v>
          </cell>
          <cell r="G9">
            <v>2</v>
          </cell>
          <cell r="H9">
            <v>60</v>
          </cell>
        </row>
        <row r="10">
          <cell r="F10" t="str">
            <v>BHUBANESWAR</v>
          </cell>
          <cell r="G10">
            <v>2</v>
          </cell>
          <cell r="H10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12" sqref="Q12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9" max="9" width="5.5703125" bestFit="1" customWidth="1"/>
    <col min="10" max="10" width="6.425781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44</v>
      </c>
      <c r="J1" s="17"/>
      <c r="K1" s="17"/>
      <c r="L1" s="17"/>
    </row>
    <row r="2" spans="1:12" s="1" customFormat="1" ht="63" customHeight="1">
      <c r="A2" s="14" t="s">
        <v>45</v>
      </c>
      <c r="B2" s="15"/>
      <c r="C2" s="15"/>
      <c r="D2" s="15"/>
      <c r="E2" s="15"/>
      <c r="F2" s="15"/>
      <c r="G2" s="15"/>
      <c r="H2" s="16"/>
      <c r="I2" s="17" t="s">
        <v>46</v>
      </c>
      <c r="J2" s="17"/>
      <c r="K2" s="17"/>
      <c r="L2" s="17"/>
    </row>
    <row r="3" spans="1:12" s="5" customFormat="1">
      <c r="A3" s="4" t="s">
        <v>14</v>
      </c>
      <c r="B3" s="4" t="s">
        <v>15</v>
      </c>
      <c r="C3" s="4" t="s">
        <v>16</v>
      </c>
      <c r="D3" s="4" t="s">
        <v>31</v>
      </c>
      <c r="E3" s="4" t="s">
        <v>32</v>
      </c>
      <c r="F3" s="4" t="s">
        <v>33</v>
      </c>
      <c r="G3" s="4" t="s">
        <v>34</v>
      </c>
      <c r="H3" s="6" t="s">
        <v>35</v>
      </c>
      <c r="I3" s="6" t="s">
        <v>36</v>
      </c>
      <c r="J3" s="6" t="s">
        <v>38</v>
      </c>
      <c r="K3" s="6" t="s">
        <v>39</v>
      </c>
      <c r="L3" s="6" t="s">
        <v>37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3" t="s">
        <v>21</v>
      </c>
      <c r="F4" s="2" t="s">
        <v>17</v>
      </c>
      <c r="G4" s="2">
        <v>2</v>
      </c>
      <c r="H4" s="7">
        <f>VLOOKUP(F4,[1]Consignment!$F$4:$H$10,3,FALSE)</f>
        <v>50</v>
      </c>
      <c r="I4" s="7">
        <f>G4*2</f>
        <v>4</v>
      </c>
      <c r="J4" s="7">
        <f>G4*12</f>
        <v>24</v>
      </c>
      <c r="K4" s="7">
        <v>50</v>
      </c>
      <c r="L4" s="7">
        <f>G4*H4+I4+J4+K4</f>
        <v>178</v>
      </c>
    </row>
    <row r="5" spans="1:12">
      <c r="A5" s="2">
        <v>2</v>
      </c>
      <c r="B5" s="2" t="s">
        <v>2</v>
      </c>
      <c r="C5" s="2" t="s">
        <v>23</v>
      </c>
      <c r="D5" s="2" t="s">
        <v>3</v>
      </c>
      <c r="E5" s="3" t="s">
        <v>21</v>
      </c>
      <c r="F5" s="2" t="s">
        <v>18</v>
      </c>
      <c r="G5" s="2">
        <v>2</v>
      </c>
      <c r="H5" s="7">
        <f>VLOOKUP(F5,[1]Consignment!$F$4:$H$10,3,FALSE)</f>
        <v>60</v>
      </c>
      <c r="I5" s="7">
        <f t="shared" ref="I5:I12" si="0">G5*2</f>
        <v>4</v>
      </c>
      <c r="J5" s="7">
        <f t="shared" ref="J5:J12" si="1">G5*12</f>
        <v>24</v>
      </c>
      <c r="K5" s="7">
        <v>50</v>
      </c>
      <c r="L5" s="7">
        <f t="shared" ref="L5:L12" si="2">G5*H5+I5+J5+K5</f>
        <v>198</v>
      </c>
    </row>
    <row r="6" spans="1:12">
      <c r="A6" s="2">
        <v>3</v>
      </c>
      <c r="B6" s="2" t="s">
        <v>2</v>
      </c>
      <c r="C6" s="2" t="s">
        <v>24</v>
      </c>
      <c r="D6" s="2" t="s">
        <v>4</v>
      </c>
      <c r="E6" s="3" t="s">
        <v>21</v>
      </c>
      <c r="F6" s="2" t="s">
        <v>19</v>
      </c>
      <c r="G6" s="2">
        <v>5</v>
      </c>
      <c r="H6" s="7">
        <f>VLOOKUP(F6,[1]Consignment!$F$4:$H$10,3,FALSE)</f>
        <v>90</v>
      </c>
      <c r="I6" s="7">
        <f t="shared" si="0"/>
        <v>10</v>
      </c>
      <c r="J6" s="7">
        <f t="shared" si="1"/>
        <v>60</v>
      </c>
      <c r="K6" s="7">
        <v>50</v>
      </c>
      <c r="L6" s="7">
        <f t="shared" si="2"/>
        <v>570</v>
      </c>
    </row>
    <row r="7" spans="1:12">
      <c r="A7" s="2">
        <v>4</v>
      </c>
      <c r="B7" s="2" t="s">
        <v>2</v>
      </c>
      <c r="C7" s="2" t="s">
        <v>25</v>
      </c>
      <c r="D7" s="2" t="s">
        <v>5</v>
      </c>
      <c r="E7" s="3" t="s">
        <v>21</v>
      </c>
      <c r="F7" s="2" t="s">
        <v>18</v>
      </c>
      <c r="G7" s="2">
        <v>2</v>
      </c>
      <c r="H7" s="7">
        <f>VLOOKUP(F7,[1]Consignment!$F$4:$H$10,3,FALSE)</f>
        <v>60</v>
      </c>
      <c r="I7" s="7">
        <f t="shared" si="0"/>
        <v>4</v>
      </c>
      <c r="J7" s="7">
        <f t="shared" si="1"/>
        <v>24</v>
      </c>
      <c r="K7" s="7">
        <v>50</v>
      </c>
      <c r="L7" s="7">
        <f t="shared" si="2"/>
        <v>198</v>
      </c>
    </row>
    <row r="8" spans="1:12">
      <c r="A8" s="2">
        <v>5</v>
      </c>
      <c r="B8" s="2" t="s">
        <v>6</v>
      </c>
      <c r="C8" s="2" t="s">
        <v>26</v>
      </c>
      <c r="D8" s="2" t="s">
        <v>7</v>
      </c>
      <c r="E8" s="3" t="s">
        <v>21</v>
      </c>
      <c r="F8" s="2" t="s">
        <v>20</v>
      </c>
      <c r="G8" s="2">
        <v>1</v>
      </c>
      <c r="H8" s="7">
        <f>VLOOKUP(F8,[1]Consignment!$F$4:$H$10,3,FALSE)</f>
        <v>55</v>
      </c>
      <c r="I8" s="7">
        <f t="shared" si="0"/>
        <v>2</v>
      </c>
      <c r="J8" s="7">
        <f t="shared" si="1"/>
        <v>12</v>
      </c>
      <c r="K8" s="7">
        <v>50</v>
      </c>
      <c r="L8" s="7">
        <f t="shared" si="2"/>
        <v>119</v>
      </c>
    </row>
    <row r="9" spans="1:12">
      <c r="A9" s="2">
        <v>6</v>
      </c>
      <c r="B9" s="2" t="s">
        <v>8</v>
      </c>
      <c r="C9" s="2" t="s">
        <v>27</v>
      </c>
      <c r="D9" s="2" t="s">
        <v>9</v>
      </c>
      <c r="E9" s="3" t="s">
        <v>21</v>
      </c>
      <c r="F9" s="2" t="s">
        <v>19</v>
      </c>
      <c r="G9" s="2">
        <v>1</v>
      </c>
      <c r="H9" s="7">
        <f>VLOOKUP(F9,[1]Consignment!$F$4:$H$10,3,FALSE)</f>
        <v>90</v>
      </c>
      <c r="I9" s="7">
        <f t="shared" si="0"/>
        <v>2</v>
      </c>
      <c r="J9" s="7">
        <f t="shared" si="1"/>
        <v>12</v>
      </c>
      <c r="K9" s="7">
        <v>50</v>
      </c>
      <c r="L9" s="7">
        <f t="shared" si="2"/>
        <v>154</v>
      </c>
    </row>
    <row r="10" spans="1:12">
      <c r="A10" s="2">
        <v>7</v>
      </c>
      <c r="B10" s="2" t="s">
        <v>10</v>
      </c>
      <c r="C10" s="2" t="s">
        <v>28</v>
      </c>
      <c r="D10" s="2" t="s">
        <v>11</v>
      </c>
      <c r="E10" s="3" t="s">
        <v>21</v>
      </c>
      <c r="F10" s="2" t="s">
        <v>20</v>
      </c>
      <c r="G10" s="2">
        <v>1</v>
      </c>
      <c r="H10" s="7">
        <f>VLOOKUP(F10,[1]Consignment!$F$4:$H$10,3,FALSE)</f>
        <v>55</v>
      </c>
      <c r="I10" s="7">
        <f t="shared" si="0"/>
        <v>2</v>
      </c>
      <c r="J10" s="7">
        <f t="shared" si="1"/>
        <v>12</v>
      </c>
      <c r="K10" s="7">
        <v>50</v>
      </c>
      <c r="L10" s="7">
        <f t="shared" si="2"/>
        <v>119</v>
      </c>
    </row>
    <row r="11" spans="1:12">
      <c r="A11" s="2">
        <v>8</v>
      </c>
      <c r="B11" s="2" t="s">
        <v>10</v>
      </c>
      <c r="C11" s="2" t="s">
        <v>29</v>
      </c>
      <c r="D11" s="2" t="s">
        <v>12</v>
      </c>
      <c r="E11" s="3" t="s">
        <v>21</v>
      </c>
      <c r="F11" s="2" t="s">
        <v>18</v>
      </c>
      <c r="G11" s="2">
        <v>1</v>
      </c>
      <c r="H11" s="7">
        <f>VLOOKUP(F11,[1]Consignment!$F$4:$H$10,3,FALSE)</f>
        <v>60</v>
      </c>
      <c r="I11" s="7">
        <f t="shared" si="0"/>
        <v>2</v>
      </c>
      <c r="J11" s="7">
        <f t="shared" si="1"/>
        <v>12</v>
      </c>
      <c r="K11" s="7">
        <v>50</v>
      </c>
      <c r="L11" s="7">
        <f t="shared" si="2"/>
        <v>124</v>
      </c>
    </row>
    <row r="12" spans="1:12">
      <c r="A12" s="2">
        <v>9</v>
      </c>
      <c r="B12" s="2" t="s">
        <v>10</v>
      </c>
      <c r="C12" s="2" t="s">
        <v>30</v>
      </c>
      <c r="D12" s="2" t="s">
        <v>13</v>
      </c>
      <c r="E12" s="3" t="s">
        <v>21</v>
      </c>
      <c r="F12" s="2" t="s">
        <v>18</v>
      </c>
      <c r="G12" s="2">
        <v>1</v>
      </c>
      <c r="H12" s="7">
        <f>VLOOKUP(F12,[1]Consignment!$F$4:$H$10,3,FALSE)</f>
        <v>60</v>
      </c>
      <c r="I12" s="7">
        <f t="shared" si="0"/>
        <v>2</v>
      </c>
      <c r="J12" s="7">
        <f t="shared" si="1"/>
        <v>12</v>
      </c>
      <c r="K12" s="7">
        <v>50</v>
      </c>
      <c r="L12" s="7">
        <f t="shared" si="2"/>
        <v>124</v>
      </c>
    </row>
    <row r="13" spans="1:12" s="9" customFormat="1">
      <c r="A13" s="18"/>
      <c r="B13" s="19"/>
      <c r="C13" s="19"/>
      <c r="D13" s="19"/>
      <c r="E13" s="19"/>
      <c r="F13" s="19"/>
      <c r="G13" s="19"/>
      <c r="H13" s="20"/>
      <c r="I13" s="20"/>
      <c r="J13" s="20"/>
      <c r="K13" s="21"/>
      <c r="L13" s="8">
        <f>SUM(L4:L12)</f>
        <v>1784</v>
      </c>
    </row>
    <row r="14" spans="1:12" s="11" customFormat="1">
      <c r="A14" s="22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  <c r="L14" s="10">
        <f>L13*7/100</f>
        <v>124.88</v>
      </c>
    </row>
    <row r="15" spans="1:12" s="11" customFormat="1">
      <c r="A15" s="22" t="s">
        <v>43</v>
      </c>
      <c r="B15" s="23"/>
      <c r="C15" s="23"/>
      <c r="D15" s="23"/>
      <c r="E15" s="23"/>
      <c r="F15" s="23"/>
      <c r="G15" s="23"/>
      <c r="H15" s="23"/>
      <c r="I15" s="23"/>
      <c r="J15" s="23"/>
      <c r="K15" s="24"/>
      <c r="L15" s="10">
        <f>L13-L14</f>
        <v>1659.12</v>
      </c>
    </row>
    <row r="16" spans="1:12" s="9" customFormat="1" ht="30" customHeight="1">
      <c r="A16" s="12" t="s">
        <v>41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  <c r="L16" s="13"/>
    </row>
    <row r="17" spans="1:12" s="9" customFormat="1" ht="30" customHeight="1">
      <c r="A17" s="12" t="s">
        <v>42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3"/>
    </row>
  </sheetData>
  <mergeCells count="9">
    <mergeCell ref="A17:L17"/>
    <mergeCell ref="A1:H1"/>
    <mergeCell ref="I1:L1"/>
    <mergeCell ref="A2:H2"/>
    <mergeCell ref="I2:L2"/>
    <mergeCell ref="A13:K13"/>
    <mergeCell ref="A14:K14"/>
    <mergeCell ref="A15:K15"/>
    <mergeCell ref="A16:L16"/>
  </mergeCells>
  <conditionalFormatting sqref="C13:C17">
    <cfRule type="duplicateValues" dxfId="6" priority="7"/>
  </conditionalFormatting>
  <conditionalFormatting sqref="C14:C15">
    <cfRule type="duplicateValues" dxfId="5" priority="6"/>
  </conditionalFormatting>
  <conditionalFormatting sqref="C14:C15">
    <cfRule type="duplicateValues" dxfId="4" priority="5"/>
  </conditionalFormatting>
  <conditionalFormatting sqref="C14:C15">
    <cfRule type="duplicateValues" dxfId="3" priority="4"/>
  </conditionalFormatting>
  <conditionalFormatting sqref="C14:C15">
    <cfRule type="duplicateValues" dxfId="2" priority="3"/>
  </conditionalFormatting>
  <conditionalFormatting sqref="C14:C15">
    <cfRule type="duplicateValues" dxfId="1" priority="2"/>
  </conditionalFormatting>
  <conditionalFormatting sqref="C1:C2">
    <cfRule type="duplicateValues" dxfId="0" priority="1"/>
  </conditionalFormatting>
  <pageMargins left="0.5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2025-06-13T04:00:31Z</cp:lastPrinted>
  <dcterms:created xsi:type="dcterms:W3CDTF">2025-06-10T03:32:20Z</dcterms:created>
  <dcterms:modified xsi:type="dcterms:W3CDTF">2025-06-13T04:00:34Z</dcterms:modified>
</cp:coreProperties>
</file>