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0" i="1"/>
  <c r="I4"/>
  <c r="I5"/>
  <c r="I6"/>
  <c r="I7"/>
  <c r="I8"/>
  <c r="I9"/>
  <c r="I10"/>
  <c r="I11"/>
  <c r="I12"/>
  <c r="I13"/>
  <c r="I14"/>
  <c r="I15"/>
  <c r="I16"/>
  <c r="I17"/>
  <c r="I18"/>
  <c r="I20"/>
  <c r="I21"/>
  <c r="I22"/>
  <c r="I23"/>
  <c r="I24"/>
  <c r="I25"/>
  <c r="I26"/>
  <c r="I19"/>
  <c r="H4"/>
  <c r="L4" s="1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20"/>
  <c r="L20" s="1"/>
  <c r="H21"/>
  <c r="L21" s="1"/>
  <c r="H22"/>
  <c r="L22" s="1"/>
  <c r="H23"/>
  <c r="H24"/>
  <c r="L24" s="1"/>
  <c r="H25"/>
  <c r="L25" s="1"/>
  <c r="H26"/>
  <c r="L26" s="1"/>
  <c r="H19"/>
  <c r="L19" s="1"/>
  <c r="L27" l="1"/>
  <c r="L23"/>
</calcChain>
</file>

<file path=xl/sharedStrings.xml><?xml version="1.0" encoding="utf-8"?>
<sst xmlns="http://schemas.openxmlformats.org/spreadsheetml/2006/main" count="133" uniqueCount="95">
  <si>
    <t>INVOICE
PRAGATI LOGISTICS,SAMANTA SAHI KHUNTIA LANE,8984191006
GST No:21AGHPB9356M1Z9</t>
  </si>
  <si>
    <t>22/11/2024</t>
  </si>
  <si>
    <t>137</t>
  </si>
  <si>
    <t>09/11/2024</t>
  </si>
  <si>
    <t>1002</t>
  </si>
  <si>
    <t>08/11/2024</t>
  </si>
  <si>
    <t>17011</t>
  </si>
  <si>
    <t>17006</t>
  </si>
  <si>
    <t>19/11/2024</t>
  </si>
  <si>
    <t>1054</t>
  </si>
  <si>
    <t>20/11/2024</t>
  </si>
  <si>
    <t>17122</t>
  </si>
  <si>
    <t>18/11/2024</t>
  </si>
  <si>
    <t>109</t>
  </si>
  <si>
    <t>27/11/2024</t>
  </si>
  <si>
    <t>17181</t>
  </si>
  <si>
    <t>13296</t>
  </si>
  <si>
    <t>23/11/2024</t>
  </si>
  <si>
    <t>151</t>
  </si>
  <si>
    <t>290</t>
  </si>
  <si>
    <t>11/11/2024</t>
  </si>
  <si>
    <t>1014</t>
  </si>
  <si>
    <t>281</t>
  </si>
  <si>
    <t>21/11/2024</t>
  </si>
  <si>
    <t>1064</t>
  </si>
  <si>
    <t>123</t>
  </si>
  <si>
    <t>17118</t>
  </si>
  <si>
    <t>17104</t>
  </si>
  <si>
    <t>1051</t>
  </si>
  <si>
    <t>29/11/2024</t>
  </si>
  <si>
    <t>13316</t>
  </si>
  <si>
    <t>1080</t>
  </si>
  <si>
    <t>15/11/2024</t>
  </si>
  <si>
    <t>13233</t>
  </si>
  <si>
    <t>12/11/2024</t>
  </si>
  <si>
    <t>1015</t>
  </si>
  <si>
    <t>02/11/2024</t>
  </si>
  <si>
    <t>978</t>
  </si>
  <si>
    <t>Thanking you for your business.
PRAGATI LOGISTICS</t>
  </si>
  <si>
    <t>PL/DO/16587</t>
  </si>
  <si>
    <t>PL/DO/15711</t>
  </si>
  <si>
    <t>PL/DO/15583</t>
  </si>
  <si>
    <t>PL/DO/15584</t>
  </si>
  <si>
    <t>PL/DO/16331</t>
  </si>
  <si>
    <t>PL/DO/16369</t>
  </si>
  <si>
    <t>PL/DO/16249</t>
  </si>
  <si>
    <t>PL/DO/16851</t>
  </si>
  <si>
    <t>PL/DO/16795</t>
  </si>
  <si>
    <t>PL/DO/16658</t>
  </si>
  <si>
    <t>PL/DO/16640</t>
  </si>
  <si>
    <t>PL/DO/15816</t>
  </si>
  <si>
    <t>PL/DO/16592</t>
  </si>
  <si>
    <t>PL/DO/16459</t>
  </si>
  <si>
    <t>PL/DO/16441</t>
  </si>
  <si>
    <t>PL/DO/16346</t>
  </si>
  <si>
    <t>PL/DO/16291</t>
  </si>
  <si>
    <t>PL/DO/16289</t>
  </si>
  <si>
    <t>PL/MA/11834</t>
  </si>
  <si>
    <t>PL/MA/11502</t>
  </si>
  <si>
    <t>PL/MA/11171</t>
  </si>
  <si>
    <t>PL/MA/11006</t>
  </si>
  <si>
    <t>PL/MA/10499</t>
  </si>
  <si>
    <t>BORIKINA</t>
  </si>
  <si>
    <t>BHUBAN</t>
  </si>
  <si>
    <t>NAYAGARH</t>
  </si>
  <si>
    <t>NUAPATNA</t>
  </si>
  <si>
    <t>DASARATHPUR</t>
  </si>
  <si>
    <t>RAGHUNATHPUR</t>
  </si>
  <si>
    <t>KAMAKHYANAGAR</t>
  </si>
  <si>
    <t>MUGUPAL</t>
  </si>
  <si>
    <t>SAKHIGOPAL</t>
  </si>
  <si>
    <t>BEGUNIA</t>
  </si>
  <si>
    <t>PARADEEP</t>
  </si>
  <si>
    <t>NIALI</t>
  </si>
  <si>
    <t>DASPALLA</t>
  </si>
  <si>
    <t>BALIAPAL</t>
  </si>
  <si>
    <t>ASKA</t>
  </si>
  <si>
    <t>SL</t>
  </si>
  <si>
    <t>DATE</t>
  </si>
  <si>
    <t>LR NO</t>
  </si>
  <si>
    <t>FROM</t>
  </si>
  <si>
    <t>TO</t>
  </si>
  <si>
    <t>INV NO</t>
  </si>
  <si>
    <t>CASE</t>
  </si>
  <si>
    <t>RATE</t>
  </si>
  <si>
    <t>CTC</t>
  </si>
  <si>
    <t xml:space="preserve">GULMARG PRODUCTS
Address: HOLDING NO.366, WARD NO.13, NANDI SAHI,,CHOUDHURY BZAR-753001 ODISHA,9668199633
GST No:21AABFG1688F1ZR
</t>
  </si>
  <si>
    <t>CHIKITIGADA</t>
  </si>
  <si>
    <t>Kindly, verify &amp; confirm within 7 days, else GST will be filed by 20th DEC, 2024. 
GST to be paid by Consignor under Reverse Charge Mechanism(RCM) as per GST.</t>
  </si>
  <si>
    <t>(RUPEES THIRTEEN THOUSAND TWO HUNDRED TWENTY FIVE ONLY)</t>
  </si>
  <si>
    <t xml:space="preserve">Bill Date:30/11/2024
Bill NO : 28184
Total Amount:13225.00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</si>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</sst>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7</xdr:col>
      <xdr:colOff>38100</xdr:colOff>
      <xdr:row>0</xdr:row>
      <xdr:rowOff>1020631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0"/>
          <a:ext cx="4048125" cy="944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S33" sqref="S33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140625" style="2" customWidth="1"/>
    <col min="11" max="11" width="6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2.75" customHeight="1">
      <c r="A2" s="18" t="s">
        <v>86</v>
      </c>
      <c r="B2" s="19"/>
      <c r="C2" s="19"/>
      <c r="D2" s="19"/>
      <c r="E2" s="19"/>
      <c r="F2" s="19"/>
      <c r="G2" s="19"/>
      <c r="H2" s="20"/>
      <c r="I2" s="21" t="s">
        <v>90</v>
      </c>
      <c r="J2" s="21"/>
      <c r="K2" s="21"/>
      <c r="L2" s="21"/>
    </row>
    <row r="3" spans="1:12" s="10" customFormat="1" ht="15" customHeight="1">
      <c r="A3" s="5" t="s">
        <v>77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9" t="s">
        <v>84</v>
      </c>
      <c r="I3" s="9" t="s">
        <v>91</v>
      </c>
      <c r="J3" s="9" t="s">
        <v>92</v>
      </c>
      <c r="K3" s="9" t="s">
        <v>93</v>
      </c>
      <c r="L3" s="9" t="s">
        <v>94</v>
      </c>
    </row>
    <row r="4" spans="1:12" ht="15" customHeight="1">
      <c r="A4" s="4">
        <v>1</v>
      </c>
      <c r="B4" s="4" t="s">
        <v>36</v>
      </c>
      <c r="C4" s="4" t="s">
        <v>61</v>
      </c>
      <c r="D4" s="8" t="s">
        <v>85</v>
      </c>
      <c r="E4" s="4" t="s">
        <v>76</v>
      </c>
      <c r="F4" s="4" t="s">
        <v>37</v>
      </c>
      <c r="G4" s="4">
        <v>5</v>
      </c>
      <c r="H4" s="6">
        <f>VLOOKUP(E4,'[1]GULMARG PRODUCT'!$B$4:$C$145,2,FALSE)</f>
        <v>100</v>
      </c>
      <c r="I4" s="6">
        <f t="shared" ref="I4:I26" si="0">G4*2</f>
        <v>10</v>
      </c>
      <c r="J4" s="6">
        <v>125</v>
      </c>
      <c r="K4" s="6">
        <v>50</v>
      </c>
      <c r="L4" s="6">
        <f>G4*H4+I4+J4+K4</f>
        <v>685</v>
      </c>
    </row>
    <row r="5" spans="1:12" ht="15" customHeight="1">
      <c r="A5" s="4">
        <v>2</v>
      </c>
      <c r="B5" s="4" t="s">
        <v>5</v>
      </c>
      <c r="C5" s="4" t="s">
        <v>41</v>
      </c>
      <c r="D5" s="8" t="s">
        <v>85</v>
      </c>
      <c r="E5" s="4" t="s">
        <v>64</v>
      </c>
      <c r="F5" s="4" t="s">
        <v>6</v>
      </c>
      <c r="G5" s="4">
        <v>3</v>
      </c>
      <c r="H5" s="6">
        <f>VLOOKUP(E5,'[1]GULMARG PRODUCT'!$B$4:$C$145,2,FALSE)</f>
        <v>100</v>
      </c>
      <c r="I5" s="6">
        <f t="shared" si="0"/>
        <v>6</v>
      </c>
      <c r="J5" s="6">
        <v>36</v>
      </c>
      <c r="K5" s="6">
        <v>50</v>
      </c>
      <c r="L5" s="6">
        <f t="shared" ref="L5:L26" si="1">G5*H5+I5+J5+K5</f>
        <v>392</v>
      </c>
    </row>
    <row r="6" spans="1:12" ht="15" customHeight="1">
      <c r="A6" s="4">
        <v>3</v>
      </c>
      <c r="B6" s="4" t="s">
        <v>5</v>
      </c>
      <c r="C6" s="4" t="s">
        <v>42</v>
      </c>
      <c r="D6" s="8" t="s">
        <v>85</v>
      </c>
      <c r="E6" s="4" t="s">
        <v>65</v>
      </c>
      <c r="F6" s="4" t="s">
        <v>7</v>
      </c>
      <c r="G6" s="4">
        <v>6</v>
      </c>
      <c r="H6" s="6">
        <f>VLOOKUP(E6,'[1]GULMARG PRODUCT'!$B$4:$C$145,2,FALSE)</f>
        <v>100</v>
      </c>
      <c r="I6" s="6">
        <f t="shared" si="0"/>
        <v>12</v>
      </c>
      <c r="J6" s="6">
        <v>90</v>
      </c>
      <c r="K6" s="6">
        <v>50</v>
      </c>
      <c r="L6" s="6">
        <f t="shared" si="1"/>
        <v>752</v>
      </c>
    </row>
    <row r="7" spans="1:12" ht="15" customHeight="1">
      <c r="A7" s="4">
        <v>4</v>
      </c>
      <c r="B7" s="4" t="s">
        <v>3</v>
      </c>
      <c r="C7" s="4" t="s">
        <v>40</v>
      </c>
      <c r="D7" s="8" t="s">
        <v>85</v>
      </c>
      <c r="E7" s="4" t="s">
        <v>63</v>
      </c>
      <c r="F7" s="4" t="s">
        <v>4</v>
      </c>
      <c r="G7" s="4">
        <v>5</v>
      </c>
      <c r="H7" s="6">
        <f>VLOOKUP(E7,'[1]GULMARG PRODUCT'!$B$4:$C$145,2,FALSE)</f>
        <v>100</v>
      </c>
      <c r="I7" s="6">
        <f t="shared" si="0"/>
        <v>10</v>
      </c>
      <c r="J7" s="6">
        <v>75</v>
      </c>
      <c r="K7" s="6">
        <v>50</v>
      </c>
      <c r="L7" s="6">
        <f t="shared" si="1"/>
        <v>635</v>
      </c>
    </row>
    <row r="8" spans="1:12" ht="15" customHeight="1">
      <c r="A8" s="4">
        <v>5</v>
      </c>
      <c r="B8" s="4" t="s">
        <v>20</v>
      </c>
      <c r="C8" s="4" t="s">
        <v>50</v>
      </c>
      <c r="D8" s="8" t="s">
        <v>85</v>
      </c>
      <c r="E8" s="4" t="s">
        <v>69</v>
      </c>
      <c r="F8" s="4" t="s">
        <v>21</v>
      </c>
      <c r="G8" s="4">
        <v>10</v>
      </c>
      <c r="H8" s="6">
        <f>VLOOKUP(E8,'[1]GULMARG PRODUCT'!$B$4:$C$145,2,FALSE)</f>
        <v>100</v>
      </c>
      <c r="I8" s="6">
        <f t="shared" si="0"/>
        <v>20</v>
      </c>
      <c r="J8" s="6">
        <v>120</v>
      </c>
      <c r="K8" s="6">
        <v>50</v>
      </c>
      <c r="L8" s="6">
        <f t="shared" si="1"/>
        <v>1190</v>
      </c>
    </row>
    <row r="9" spans="1:12" ht="15" customHeight="1">
      <c r="A9" s="4">
        <v>6</v>
      </c>
      <c r="B9" s="4" t="s">
        <v>34</v>
      </c>
      <c r="C9" s="4" t="s">
        <v>60</v>
      </c>
      <c r="D9" s="8" t="s">
        <v>85</v>
      </c>
      <c r="E9" s="8" t="s">
        <v>87</v>
      </c>
      <c r="F9" s="4" t="s">
        <v>35</v>
      </c>
      <c r="G9" s="4">
        <v>3</v>
      </c>
      <c r="H9" s="6">
        <f>VLOOKUP(E9,'[1]GULMARG PRODUCT'!$B$4:$C$145,2,FALSE)</f>
        <v>120</v>
      </c>
      <c r="I9" s="6">
        <f t="shared" si="0"/>
        <v>6</v>
      </c>
      <c r="J9" s="6">
        <v>90</v>
      </c>
      <c r="K9" s="6">
        <v>50</v>
      </c>
      <c r="L9" s="6">
        <f t="shared" si="1"/>
        <v>506</v>
      </c>
    </row>
    <row r="10" spans="1:12" ht="15" customHeight="1">
      <c r="A10" s="4">
        <v>7</v>
      </c>
      <c r="B10" s="4" t="s">
        <v>32</v>
      </c>
      <c r="C10" s="4" t="s">
        <v>59</v>
      </c>
      <c r="D10" s="8" t="s">
        <v>85</v>
      </c>
      <c r="E10" s="4" t="s">
        <v>76</v>
      </c>
      <c r="F10" s="4" t="s">
        <v>33</v>
      </c>
      <c r="G10" s="4">
        <v>2</v>
      </c>
      <c r="H10" s="6">
        <f>VLOOKUP(E10,'[1]GULMARG PRODUCT'!$B$4:$C$145,2,FALSE)</f>
        <v>100</v>
      </c>
      <c r="I10" s="6">
        <f t="shared" si="0"/>
        <v>4</v>
      </c>
      <c r="J10" s="6">
        <v>50</v>
      </c>
      <c r="K10" s="6">
        <v>50</v>
      </c>
      <c r="L10" s="6">
        <f t="shared" si="1"/>
        <v>304</v>
      </c>
    </row>
    <row r="11" spans="1:12" ht="15" customHeight="1">
      <c r="A11" s="4">
        <v>8</v>
      </c>
      <c r="B11" s="4" t="s">
        <v>12</v>
      </c>
      <c r="C11" s="4" t="s">
        <v>45</v>
      </c>
      <c r="D11" s="8" t="s">
        <v>85</v>
      </c>
      <c r="E11" s="4" t="s">
        <v>65</v>
      </c>
      <c r="F11" s="4" t="s">
        <v>13</v>
      </c>
      <c r="G11" s="4">
        <v>4</v>
      </c>
      <c r="H11" s="6">
        <f>VLOOKUP(E11,'[1]GULMARG PRODUCT'!$B$4:$C$145,2,FALSE)</f>
        <v>100</v>
      </c>
      <c r="I11" s="6">
        <f t="shared" si="0"/>
        <v>8</v>
      </c>
      <c r="J11" s="6">
        <v>60</v>
      </c>
      <c r="K11" s="6">
        <v>50</v>
      </c>
      <c r="L11" s="6">
        <f t="shared" si="1"/>
        <v>518</v>
      </c>
    </row>
    <row r="12" spans="1:12" ht="15" customHeight="1">
      <c r="A12" s="4">
        <v>9</v>
      </c>
      <c r="B12" s="4" t="s">
        <v>8</v>
      </c>
      <c r="C12" s="4" t="s">
        <v>43</v>
      </c>
      <c r="D12" s="8" t="s">
        <v>85</v>
      </c>
      <c r="E12" s="4" t="s">
        <v>66</v>
      </c>
      <c r="F12" s="4" t="s">
        <v>9</v>
      </c>
      <c r="G12" s="4">
        <v>8</v>
      </c>
      <c r="H12" s="6">
        <f>VLOOKUP(E12,'[1]GULMARG PRODUCT'!$B$4:$C$145,2,FALSE)</f>
        <v>100</v>
      </c>
      <c r="I12" s="6">
        <f t="shared" si="0"/>
        <v>16</v>
      </c>
      <c r="J12" s="6">
        <v>200</v>
      </c>
      <c r="K12" s="6">
        <v>50</v>
      </c>
      <c r="L12" s="6">
        <f t="shared" si="1"/>
        <v>1066</v>
      </c>
    </row>
    <row r="13" spans="1:12" ht="15" customHeight="1">
      <c r="A13" s="4">
        <v>10</v>
      </c>
      <c r="B13" s="4" t="s">
        <v>8</v>
      </c>
      <c r="C13" s="4" t="s">
        <v>54</v>
      </c>
      <c r="D13" s="8" t="s">
        <v>85</v>
      </c>
      <c r="E13" s="4" t="s">
        <v>72</v>
      </c>
      <c r="F13" s="4" t="s">
        <v>26</v>
      </c>
      <c r="G13" s="4">
        <v>6</v>
      </c>
      <c r="H13" s="6">
        <f>VLOOKUP(E13,'[1]GULMARG PRODUCT'!$B$4:$C$145,2,FALSE)</f>
        <v>100</v>
      </c>
      <c r="I13" s="6">
        <f t="shared" si="0"/>
        <v>12</v>
      </c>
      <c r="J13" s="6">
        <v>72</v>
      </c>
      <c r="K13" s="6">
        <v>50</v>
      </c>
      <c r="L13" s="6">
        <f t="shared" si="1"/>
        <v>734</v>
      </c>
    </row>
    <row r="14" spans="1:12" ht="15" customHeight="1">
      <c r="A14" s="4">
        <v>11</v>
      </c>
      <c r="B14" s="4" t="s">
        <v>8</v>
      </c>
      <c r="C14" s="4" t="s">
        <v>55</v>
      </c>
      <c r="D14" s="8" t="s">
        <v>85</v>
      </c>
      <c r="E14" s="4" t="s">
        <v>73</v>
      </c>
      <c r="F14" s="4" t="s">
        <v>27</v>
      </c>
      <c r="G14" s="4">
        <v>2</v>
      </c>
      <c r="H14" s="6">
        <f>VLOOKUP(E14,'[1]GULMARG PRODUCT'!$B$4:$C$145,2,FALSE)</f>
        <v>100</v>
      </c>
      <c r="I14" s="6">
        <f t="shared" si="0"/>
        <v>4</v>
      </c>
      <c r="J14" s="6">
        <v>24</v>
      </c>
      <c r="K14" s="6">
        <v>50</v>
      </c>
      <c r="L14" s="6">
        <f t="shared" si="1"/>
        <v>278</v>
      </c>
    </row>
    <row r="15" spans="1:12" ht="15" customHeight="1">
      <c r="A15" s="4">
        <v>12</v>
      </c>
      <c r="B15" s="4" t="s">
        <v>8</v>
      </c>
      <c r="C15" s="4" t="s">
        <v>56</v>
      </c>
      <c r="D15" s="8" t="s">
        <v>85</v>
      </c>
      <c r="E15" s="4" t="s">
        <v>68</v>
      </c>
      <c r="F15" s="4" t="s">
        <v>28</v>
      </c>
      <c r="G15" s="4">
        <v>3</v>
      </c>
      <c r="H15" s="6">
        <f>VLOOKUP(E15,'[1]GULMARG PRODUCT'!$B$4:$C$145,2,FALSE)</f>
        <v>100</v>
      </c>
      <c r="I15" s="6">
        <f t="shared" si="0"/>
        <v>6</v>
      </c>
      <c r="J15" s="11">
        <v>36</v>
      </c>
      <c r="K15" s="11">
        <v>50</v>
      </c>
      <c r="L15" s="6">
        <f t="shared" si="1"/>
        <v>392</v>
      </c>
    </row>
    <row r="16" spans="1:12" ht="15" customHeight="1">
      <c r="A16" s="4">
        <v>13</v>
      </c>
      <c r="B16" s="4" t="s">
        <v>10</v>
      </c>
      <c r="C16" s="4" t="s">
        <v>44</v>
      </c>
      <c r="D16" s="8" t="s">
        <v>85</v>
      </c>
      <c r="E16" s="4" t="s">
        <v>67</v>
      </c>
      <c r="F16" s="4" t="s">
        <v>11</v>
      </c>
      <c r="G16" s="4">
        <v>5</v>
      </c>
      <c r="H16" s="6">
        <f>VLOOKUP(E16,'[1]GULMARG PRODUCT'!$B$4:$C$145,2,FALSE)</f>
        <v>95</v>
      </c>
      <c r="I16" s="6">
        <f t="shared" si="0"/>
        <v>10</v>
      </c>
      <c r="J16" s="11">
        <v>60</v>
      </c>
      <c r="K16" s="11">
        <v>50</v>
      </c>
      <c r="L16" s="6">
        <f t="shared" si="1"/>
        <v>595</v>
      </c>
    </row>
    <row r="17" spans="1:12" ht="15" customHeight="1">
      <c r="A17" s="4">
        <v>14</v>
      </c>
      <c r="B17" s="4" t="s">
        <v>10</v>
      </c>
      <c r="C17" s="4" t="s">
        <v>53</v>
      </c>
      <c r="D17" s="8" t="s">
        <v>85</v>
      </c>
      <c r="E17" s="4" t="s">
        <v>65</v>
      </c>
      <c r="F17" s="4" t="s">
        <v>25</v>
      </c>
      <c r="G17" s="4">
        <v>3</v>
      </c>
      <c r="H17" s="6">
        <f>VLOOKUP(E17,'[1]GULMARG PRODUCT'!$B$4:$C$145,2,FALSE)</f>
        <v>100</v>
      </c>
      <c r="I17" s="6">
        <f t="shared" si="0"/>
        <v>6</v>
      </c>
      <c r="J17" s="11">
        <v>45</v>
      </c>
      <c r="K17" s="11">
        <v>50</v>
      </c>
      <c r="L17" s="6">
        <f t="shared" si="1"/>
        <v>401</v>
      </c>
    </row>
    <row r="18" spans="1:12" ht="15" customHeight="1">
      <c r="A18" s="4">
        <v>15</v>
      </c>
      <c r="B18" s="4" t="s">
        <v>23</v>
      </c>
      <c r="C18" s="4" t="s">
        <v>52</v>
      </c>
      <c r="D18" s="8" t="s">
        <v>85</v>
      </c>
      <c r="E18" s="4" t="s">
        <v>71</v>
      </c>
      <c r="F18" s="4" t="s">
        <v>24</v>
      </c>
      <c r="G18" s="4">
        <v>4</v>
      </c>
      <c r="H18" s="6">
        <f>VLOOKUP(E18,'[1]GULMARG PRODUCT'!$B$4:$C$145,2,FALSE)</f>
        <v>100</v>
      </c>
      <c r="I18" s="6">
        <f t="shared" si="0"/>
        <v>8</v>
      </c>
      <c r="J18" s="11">
        <v>48</v>
      </c>
      <c r="K18" s="11">
        <v>50</v>
      </c>
      <c r="L18" s="6">
        <f t="shared" si="1"/>
        <v>506</v>
      </c>
    </row>
    <row r="19" spans="1:12" ht="15" customHeight="1">
      <c r="A19" s="4">
        <v>16</v>
      </c>
      <c r="B19" s="4" t="s">
        <v>1</v>
      </c>
      <c r="C19" s="4" t="s">
        <v>39</v>
      </c>
      <c r="D19" s="8" t="s">
        <v>85</v>
      </c>
      <c r="E19" s="4" t="s">
        <v>62</v>
      </c>
      <c r="F19" s="4" t="s">
        <v>2</v>
      </c>
      <c r="G19" s="4">
        <v>5</v>
      </c>
      <c r="H19" s="6">
        <f>VLOOKUP(E19,'[1]GULMARG PRODUCT'!$B$4:$C$145,2,FALSE)</f>
        <v>110</v>
      </c>
      <c r="I19" s="6">
        <f t="shared" si="0"/>
        <v>10</v>
      </c>
      <c r="J19" s="11">
        <v>125</v>
      </c>
      <c r="K19" s="11">
        <v>50</v>
      </c>
      <c r="L19" s="6">
        <f t="shared" si="1"/>
        <v>735</v>
      </c>
    </row>
    <row r="20" spans="1:12" ht="15" customHeight="1">
      <c r="A20" s="4">
        <v>17</v>
      </c>
      <c r="B20" s="4" t="s">
        <v>1</v>
      </c>
      <c r="C20" s="4" t="s">
        <v>51</v>
      </c>
      <c r="D20" s="8" t="s">
        <v>85</v>
      </c>
      <c r="E20" s="4" t="s">
        <v>70</v>
      </c>
      <c r="F20" s="4" t="s">
        <v>22</v>
      </c>
      <c r="G20" s="4">
        <v>2</v>
      </c>
      <c r="H20" s="6">
        <f>VLOOKUP(E20,'[1]GULMARG PRODUCT'!$B$4:$C$145,2,FALSE)</f>
        <v>100</v>
      </c>
      <c r="I20" s="6">
        <f t="shared" si="0"/>
        <v>4</v>
      </c>
      <c r="J20" s="11">
        <v>24</v>
      </c>
      <c r="K20" s="11">
        <v>50</v>
      </c>
      <c r="L20" s="6">
        <f t="shared" si="1"/>
        <v>278</v>
      </c>
    </row>
    <row r="21" spans="1:12" ht="15" customHeight="1">
      <c r="A21" s="4">
        <v>18</v>
      </c>
      <c r="B21" s="4" t="s">
        <v>1</v>
      </c>
      <c r="C21" s="4" t="s">
        <v>58</v>
      </c>
      <c r="D21" s="8" t="s">
        <v>85</v>
      </c>
      <c r="E21" s="4" t="s">
        <v>75</v>
      </c>
      <c r="F21" s="4" t="s">
        <v>31</v>
      </c>
      <c r="G21" s="4">
        <v>11</v>
      </c>
      <c r="H21" s="6">
        <f>VLOOKUP(E21,'[1]GULMARG PRODUCT'!$B$4:$C$145,2,FALSE)</f>
        <v>120</v>
      </c>
      <c r="I21" s="6">
        <f t="shared" si="0"/>
        <v>22</v>
      </c>
      <c r="J21" s="11">
        <v>275</v>
      </c>
      <c r="K21" s="11">
        <v>50</v>
      </c>
      <c r="L21" s="6">
        <f t="shared" si="1"/>
        <v>1667</v>
      </c>
    </row>
    <row r="22" spans="1:12" ht="15" customHeight="1">
      <c r="A22" s="4">
        <v>19</v>
      </c>
      <c r="B22" s="4" t="s">
        <v>17</v>
      </c>
      <c r="C22" s="4" t="s">
        <v>48</v>
      </c>
      <c r="D22" s="8" t="s">
        <v>85</v>
      </c>
      <c r="E22" s="4" t="s">
        <v>65</v>
      </c>
      <c r="F22" s="4" t="s">
        <v>18</v>
      </c>
      <c r="G22" s="4">
        <v>2</v>
      </c>
      <c r="H22" s="6">
        <f>VLOOKUP(E22,'[1]GULMARG PRODUCT'!$B$4:$C$145,2,FALSE)</f>
        <v>100</v>
      </c>
      <c r="I22" s="6">
        <f t="shared" si="0"/>
        <v>4</v>
      </c>
      <c r="J22" s="11">
        <v>30</v>
      </c>
      <c r="K22" s="11">
        <v>50</v>
      </c>
      <c r="L22" s="6">
        <f t="shared" si="1"/>
        <v>284</v>
      </c>
    </row>
    <row r="23" spans="1:12" ht="15" customHeight="1">
      <c r="A23" s="4">
        <v>20</v>
      </c>
      <c r="B23" s="4" t="s">
        <v>17</v>
      </c>
      <c r="C23" s="4" t="s">
        <v>49</v>
      </c>
      <c r="D23" s="8" t="s">
        <v>85</v>
      </c>
      <c r="E23" s="4" t="s">
        <v>66</v>
      </c>
      <c r="F23" s="4" t="s">
        <v>19</v>
      </c>
      <c r="G23" s="4">
        <v>2</v>
      </c>
      <c r="H23" s="6">
        <f>VLOOKUP(E23,'[1]GULMARG PRODUCT'!$B$4:$C$145,2,FALSE)</f>
        <v>100</v>
      </c>
      <c r="I23" s="6">
        <f t="shared" si="0"/>
        <v>4</v>
      </c>
      <c r="J23" s="6">
        <v>50</v>
      </c>
      <c r="K23" s="6">
        <v>50</v>
      </c>
      <c r="L23" s="6">
        <f t="shared" si="1"/>
        <v>304</v>
      </c>
    </row>
    <row r="24" spans="1:12" ht="15" customHeight="1">
      <c r="A24" s="4">
        <v>21</v>
      </c>
      <c r="B24" s="4" t="s">
        <v>14</v>
      </c>
      <c r="C24" s="4" t="s">
        <v>46</v>
      </c>
      <c r="D24" s="8" t="s">
        <v>85</v>
      </c>
      <c r="E24" s="4" t="s">
        <v>62</v>
      </c>
      <c r="F24" s="4" t="s">
        <v>15</v>
      </c>
      <c r="G24" s="4">
        <v>1</v>
      </c>
      <c r="H24" s="6">
        <f>VLOOKUP(E24,'[1]GULMARG PRODUCT'!$B$4:$C$145,2,FALSE)</f>
        <v>110</v>
      </c>
      <c r="I24" s="6">
        <f t="shared" si="0"/>
        <v>2</v>
      </c>
      <c r="J24" s="6">
        <v>25</v>
      </c>
      <c r="K24" s="6">
        <v>50</v>
      </c>
      <c r="L24" s="6">
        <f t="shared" si="1"/>
        <v>187</v>
      </c>
    </row>
    <row r="25" spans="1:12" ht="15" customHeight="1">
      <c r="A25" s="4">
        <v>22</v>
      </c>
      <c r="B25" s="4" t="s">
        <v>14</v>
      </c>
      <c r="C25" s="4" t="s">
        <v>47</v>
      </c>
      <c r="D25" s="8" t="s">
        <v>85</v>
      </c>
      <c r="E25" s="4" t="s">
        <v>68</v>
      </c>
      <c r="F25" s="4" t="s">
        <v>16</v>
      </c>
      <c r="G25" s="4">
        <v>2</v>
      </c>
      <c r="H25" s="6">
        <f>VLOOKUP(E25,'[1]GULMARG PRODUCT'!$B$4:$C$145,2,FALSE)</f>
        <v>100</v>
      </c>
      <c r="I25" s="6">
        <f t="shared" si="0"/>
        <v>4</v>
      </c>
      <c r="J25" s="6">
        <v>24</v>
      </c>
      <c r="K25" s="6">
        <v>50</v>
      </c>
      <c r="L25" s="6">
        <f t="shared" si="1"/>
        <v>278</v>
      </c>
    </row>
    <row r="26" spans="1:12" ht="15" customHeight="1">
      <c r="A26" s="4">
        <v>23</v>
      </c>
      <c r="B26" s="4" t="s">
        <v>29</v>
      </c>
      <c r="C26" s="4" t="s">
        <v>57</v>
      </c>
      <c r="D26" s="8" t="s">
        <v>85</v>
      </c>
      <c r="E26" s="4" t="s">
        <v>74</v>
      </c>
      <c r="F26" s="4" t="s">
        <v>30</v>
      </c>
      <c r="G26" s="4">
        <v>4</v>
      </c>
      <c r="H26" s="6">
        <f>VLOOKUP(E26,'[1]GULMARG PRODUCT'!$B$4:$C$145,2,FALSE)</f>
        <v>100</v>
      </c>
      <c r="I26" s="6">
        <f t="shared" si="0"/>
        <v>8</v>
      </c>
      <c r="J26" s="6">
        <v>80</v>
      </c>
      <c r="K26" s="6">
        <v>50</v>
      </c>
      <c r="L26" s="6">
        <f t="shared" si="1"/>
        <v>538</v>
      </c>
    </row>
    <row r="27" spans="1:12" s="3" customFormat="1" ht="15" customHeight="1">
      <c r="A27" s="12" t="s">
        <v>89</v>
      </c>
      <c r="B27" s="13"/>
      <c r="C27" s="13"/>
      <c r="D27" s="13"/>
      <c r="E27" s="13"/>
      <c r="F27" s="13"/>
      <c r="G27" s="13"/>
      <c r="H27" s="14"/>
      <c r="I27" s="14"/>
      <c r="J27" s="14"/>
      <c r="K27" s="15"/>
      <c r="L27" s="7">
        <f>ROUND(SUM(L4:L26),0)</f>
        <v>13225</v>
      </c>
    </row>
    <row r="28" spans="1:12" s="3" customFormat="1" ht="30" customHeight="1">
      <c r="A28" s="16" t="s">
        <v>88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</row>
    <row r="29" spans="1:12" s="3" customFormat="1" ht="30" customHeight="1">
      <c r="A29" s="16" t="s">
        <v>38</v>
      </c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</row>
    <row r="30" spans="1:12">
      <c r="G30" s="22">
        <f>SUM(G4:G26)</f>
        <v>98</v>
      </c>
    </row>
  </sheetData>
  <sortState ref="B4:L26">
    <sortCondition ref="B4"/>
  </sortState>
  <mergeCells count="7">
    <mergeCell ref="A27:K27"/>
    <mergeCell ref="A28:L28"/>
    <mergeCell ref="A29:L29"/>
    <mergeCell ref="A1:H1"/>
    <mergeCell ref="A2:H2"/>
    <mergeCell ref="I1:L1"/>
    <mergeCell ref="I2:L2"/>
  </mergeCells>
  <conditionalFormatting sqref="C3:C1048576">
    <cfRule type="duplicateValues" dxfId="2" priority="3"/>
    <cfRule type="duplicateValues" dxfId="1" priority="2"/>
  </conditionalFormatting>
  <conditionalFormatting sqref="C1:C1048576">
    <cfRule type="duplicateValues" dxfId="0" priority="1"/>
  </conditionalFormatting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2024-12-16T10:48:25Z</cp:lastPrinted>
  <dcterms:created xsi:type="dcterms:W3CDTF">2024-12-10T08:01:56Z</dcterms:created>
  <dcterms:modified xsi:type="dcterms:W3CDTF">2024-12-16T10:48:55Z</dcterms:modified>
</cp:coreProperties>
</file>