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L4" s="1"/>
  <c r="I5"/>
  <c r="I6"/>
  <c r="L6" s="1"/>
  <c r="I7"/>
  <c r="L7" s="1"/>
  <c r="I8"/>
  <c r="L8" s="1"/>
  <c r="I9"/>
  <c r="I10"/>
  <c r="L10" s="1"/>
  <c r="L11" l="1"/>
  <c r="L9"/>
  <c r="L5"/>
</calcChain>
</file>

<file path=xl/sharedStrings.xml><?xml version="1.0" encoding="utf-8"?>
<sst xmlns="http://schemas.openxmlformats.org/spreadsheetml/2006/main" count="53" uniqueCount="43">
  <si>
    <t>17/11/2025</t>
  </si>
  <si>
    <t>322</t>
  </si>
  <si>
    <t>22/11/2025</t>
  </si>
  <si>
    <t>335</t>
  </si>
  <si>
    <t>04/11/2025</t>
  </si>
  <si>
    <t>299</t>
  </si>
  <si>
    <t>05/11/2025</t>
  </si>
  <si>
    <t>315</t>
  </si>
  <si>
    <t>316</t>
  </si>
  <si>
    <t>13/11/2025</t>
  </si>
  <si>
    <t>319</t>
  </si>
  <si>
    <t>324</t>
  </si>
  <si>
    <t>SL</t>
  </si>
  <si>
    <t>DATE</t>
  </si>
  <si>
    <t>LR NO</t>
  </si>
  <si>
    <t>INVNO</t>
  </si>
  <si>
    <t>FROM</t>
  </si>
  <si>
    <t>TO</t>
  </si>
  <si>
    <t>WEIGHT</t>
  </si>
  <si>
    <t>CASE</t>
  </si>
  <si>
    <t>DO/12193</t>
  </si>
  <si>
    <t>DO/12467</t>
  </si>
  <si>
    <t>MA/08015</t>
  </si>
  <si>
    <t>MA/08088</t>
  </si>
  <si>
    <t>MA/08093</t>
  </si>
  <si>
    <t>MA/08353</t>
  </si>
  <si>
    <t>MA/08513</t>
  </si>
  <si>
    <t>JAJPUR TOWN</t>
  </si>
  <si>
    <t>KENDRAPARA</t>
  </si>
  <si>
    <t>BALASORE</t>
  </si>
  <si>
    <t>BARIPADA</t>
  </si>
  <si>
    <t>CTC</t>
  </si>
  <si>
    <t>RATE</t>
  </si>
  <si>
    <t>DD.CH.</t>
  </si>
  <si>
    <t>LR.CH.</t>
  </si>
  <si>
    <t>AMOUNT</t>
  </si>
  <si>
    <t>G.UDAYAGIRI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</si>
  <si>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</si>
  <si>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</si>
  <si>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</si>
  <si>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(RUPEES TWELVE THOUSAND EIGHTY SEVEN ONLY)</t>
  </si>
  <si>
    <t>Kindly, verify &amp; confirm within 7 days, else GST will be filed by 20th DEC, 2025. 
GST to be paid by Consignor under Reverse Charge Mechanism(RCM) as per GST.</t>
  </si>
  <si>
    <t>Bill Date : 30/11/2025
Bill NO : 21696
Total Amount : 12087.00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</si>
</sst>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829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R9" sqref="R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1406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37</v>
      </c>
      <c r="J1" s="15"/>
      <c r="K1" s="15"/>
      <c r="L1" s="15"/>
    </row>
    <row r="2" spans="1:12" s="6" customFormat="1" ht="74.25" customHeight="1">
      <c r="A2" s="12" t="s">
        <v>38</v>
      </c>
      <c r="B2" s="13"/>
      <c r="C2" s="13"/>
      <c r="D2" s="13"/>
      <c r="E2" s="13"/>
      <c r="F2" s="13"/>
      <c r="G2" s="13"/>
      <c r="H2" s="14"/>
      <c r="I2" s="15" t="s">
        <v>42</v>
      </c>
      <c r="J2" s="15"/>
      <c r="K2" s="15"/>
      <c r="L2" s="15"/>
    </row>
    <row r="3" spans="1:12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19</v>
      </c>
      <c r="H3" s="3" t="s">
        <v>18</v>
      </c>
      <c r="I3" s="4" t="s">
        <v>32</v>
      </c>
      <c r="J3" s="4" t="s">
        <v>33</v>
      </c>
      <c r="K3" s="4" t="s">
        <v>34</v>
      </c>
      <c r="L3" s="4" t="s">
        <v>35</v>
      </c>
    </row>
    <row r="4" spans="1:12">
      <c r="A4" s="2">
        <v>1</v>
      </c>
      <c r="B4" s="2" t="s">
        <v>4</v>
      </c>
      <c r="C4" s="2" t="s">
        <v>22</v>
      </c>
      <c r="D4" s="2" t="s">
        <v>5</v>
      </c>
      <c r="E4" s="2" t="s">
        <v>31</v>
      </c>
      <c r="F4" s="2" t="s">
        <v>36</v>
      </c>
      <c r="G4" s="2">
        <v>80</v>
      </c>
      <c r="H4" s="2">
        <v>1555</v>
      </c>
      <c r="I4" s="5">
        <v>5.2</v>
      </c>
      <c r="J4" s="5">
        <f>VLOOKUP(F4,[1]PANASONIC!$C$3:$F$74,4,FALSE)*G4</f>
        <v>2000</v>
      </c>
      <c r="K4" s="5">
        <v>35</v>
      </c>
      <c r="L4" s="5">
        <f>H4*I4+J4+K4</f>
        <v>10121</v>
      </c>
    </row>
    <row r="5" spans="1:12">
      <c r="A5" s="2">
        <v>2</v>
      </c>
      <c r="B5" s="2" t="s">
        <v>6</v>
      </c>
      <c r="C5" s="2" t="s">
        <v>23</v>
      </c>
      <c r="D5" s="2" t="s">
        <v>7</v>
      </c>
      <c r="E5" s="2" t="s">
        <v>31</v>
      </c>
      <c r="F5" s="2" t="s">
        <v>29</v>
      </c>
      <c r="G5" s="2">
        <v>2</v>
      </c>
      <c r="H5" s="2">
        <v>28</v>
      </c>
      <c r="I5" s="5">
        <f>VLOOKUP(F5,[1]PANASONIC!$C$3:$E$74,3,FALSE)</f>
        <v>2.06</v>
      </c>
      <c r="J5" s="5">
        <f>VLOOKUP(F5,[1]PANASONIC!$C$3:$F$74,4,FALSE)*G5</f>
        <v>16</v>
      </c>
      <c r="K5" s="5">
        <v>35</v>
      </c>
      <c r="L5" s="5">
        <f>50*I5+J5+K5</f>
        <v>154</v>
      </c>
    </row>
    <row r="6" spans="1:12">
      <c r="A6" s="2">
        <v>3</v>
      </c>
      <c r="B6" s="2" t="s">
        <v>6</v>
      </c>
      <c r="C6" s="2" t="s">
        <v>24</v>
      </c>
      <c r="D6" s="2" t="s">
        <v>8</v>
      </c>
      <c r="E6" s="2" t="s">
        <v>31</v>
      </c>
      <c r="F6" s="2" t="s">
        <v>30</v>
      </c>
      <c r="G6" s="2">
        <v>6</v>
      </c>
      <c r="H6" s="2">
        <v>168</v>
      </c>
      <c r="I6" s="5">
        <f>VLOOKUP(F6,[1]PANASONIC!$C$3:$E$74,3,FALSE)</f>
        <v>2.44</v>
      </c>
      <c r="J6" s="5">
        <f>VLOOKUP(F6,[1]PANASONIC!$C$3:$F$74,4,FALSE)*G6</f>
        <v>48</v>
      </c>
      <c r="K6" s="5">
        <v>35</v>
      </c>
      <c r="L6" s="5">
        <f t="shared" ref="L6:L10" si="0">H6*I6+J6+K6</f>
        <v>492.92</v>
      </c>
    </row>
    <row r="7" spans="1:12">
      <c r="A7" s="2">
        <v>4</v>
      </c>
      <c r="B7" s="2" t="s">
        <v>9</v>
      </c>
      <c r="C7" s="2" t="s">
        <v>25</v>
      </c>
      <c r="D7" s="2" t="s">
        <v>10</v>
      </c>
      <c r="E7" s="2" t="s">
        <v>31</v>
      </c>
      <c r="F7" s="2" t="s">
        <v>30</v>
      </c>
      <c r="G7" s="2">
        <v>4</v>
      </c>
      <c r="H7" s="2">
        <v>109</v>
      </c>
      <c r="I7" s="5">
        <f>VLOOKUP(F7,[1]PANASONIC!$C$3:$E$74,3,FALSE)</f>
        <v>2.44</v>
      </c>
      <c r="J7" s="5">
        <f>VLOOKUP(F7,[1]PANASONIC!$C$3:$F$74,4,FALSE)*G7</f>
        <v>32</v>
      </c>
      <c r="K7" s="5">
        <v>35</v>
      </c>
      <c r="L7" s="5">
        <f t="shared" si="0"/>
        <v>332.96</v>
      </c>
    </row>
    <row r="8" spans="1:12">
      <c r="A8" s="2">
        <v>5</v>
      </c>
      <c r="B8" s="2" t="s">
        <v>0</v>
      </c>
      <c r="C8" s="2" t="s">
        <v>20</v>
      </c>
      <c r="D8" s="2" t="s">
        <v>1</v>
      </c>
      <c r="E8" s="2" t="s">
        <v>31</v>
      </c>
      <c r="F8" s="2" t="s">
        <v>27</v>
      </c>
      <c r="G8" s="2">
        <v>4</v>
      </c>
      <c r="H8" s="2">
        <v>68</v>
      </c>
      <c r="I8" s="5">
        <f>VLOOKUP(F8,[1]PANASONIC!$C$3:$E$74,3,FALSE)</f>
        <v>2.06</v>
      </c>
      <c r="J8" s="5">
        <f>VLOOKUP(F8,[1]PANASONIC!$C$3:$F$74,4,FALSE)*G8</f>
        <v>32</v>
      </c>
      <c r="K8" s="5">
        <v>35</v>
      </c>
      <c r="L8" s="5">
        <f t="shared" si="0"/>
        <v>207.08</v>
      </c>
    </row>
    <row r="9" spans="1:12">
      <c r="A9" s="2">
        <v>6</v>
      </c>
      <c r="B9" s="2" t="s">
        <v>0</v>
      </c>
      <c r="C9" s="2" t="s">
        <v>26</v>
      </c>
      <c r="D9" s="2" t="s">
        <v>11</v>
      </c>
      <c r="E9" s="2" t="s">
        <v>31</v>
      </c>
      <c r="F9" s="2" t="s">
        <v>30</v>
      </c>
      <c r="G9" s="2">
        <v>4</v>
      </c>
      <c r="H9" s="2">
        <v>70</v>
      </c>
      <c r="I9" s="5">
        <f>VLOOKUP(F9,[1]PANASONIC!$C$3:$E$74,3,FALSE)</f>
        <v>2.44</v>
      </c>
      <c r="J9" s="5">
        <f>VLOOKUP(F9,[1]PANASONIC!$C$3:$F$74,4,FALSE)*G9</f>
        <v>32</v>
      </c>
      <c r="K9" s="5">
        <v>35</v>
      </c>
      <c r="L9" s="5">
        <f t="shared" si="0"/>
        <v>237.79999999999998</v>
      </c>
    </row>
    <row r="10" spans="1:12">
      <c r="A10" s="2">
        <v>7</v>
      </c>
      <c r="B10" s="2" t="s">
        <v>2</v>
      </c>
      <c r="C10" s="2" t="s">
        <v>21</v>
      </c>
      <c r="D10" s="2" t="s">
        <v>3</v>
      </c>
      <c r="E10" s="2" t="s">
        <v>31</v>
      </c>
      <c r="F10" s="2" t="s">
        <v>28</v>
      </c>
      <c r="G10" s="2">
        <v>12</v>
      </c>
      <c r="H10" s="2">
        <v>199</v>
      </c>
      <c r="I10" s="5">
        <f>VLOOKUP(F10,[1]PANASONIC!$C$3:$E$74,3,FALSE)</f>
        <v>2.06</v>
      </c>
      <c r="J10" s="5">
        <f>VLOOKUP(F10,[1]PANASONIC!$C$3:$F$74,4,FALSE)*G10</f>
        <v>96</v>
      </c>
      <c r="K10" s="5">
        <v>35</v>
      </c>
      <c r="L10" s="5">
        <f t="shared" si="0"/>
        <v>540.94000000000005</v>
      </c>
    </row>
    <row r="11" spans="1:12" s="8" customFormat="1">
      <c r="A11" s="16" t="s">
        <v>40</v>
      </c>
      <c r="B11" s="17"/>
      <c r="C11" s="17"/>
      <c r="D11" s="17"/>
      <c r="E11" s="17"/>
      <c r="F11" s="17"/>
      <c r="G11" s="17"/>
      <c r="H11" s="17"/>
      <c r="I11" s="18"/>
      <c r="J11" s="18"/>
      <c r="K11" s="19"/>
      <c r="L11" s="7">
        <f>ROUND(SUM(L4:L10),0)</f>
        <v>12087</v>
      </c>
    </row>
    <row r="12" spans="1:12" s="8" customFormat="1" ht="30" customHeight="1">
      <c r="A12" s="10" t="s">
        <v>41</v>
      </c>
      <c r="B12" s="10"/>
      <c r="C12" s="10"/>
      <c r="D12" s="10"/>
      <c r="E12" s="10"/>
      <c r="F12" s="10"/>
      <c r="G12" s="10"/>
      <c r="H12" s="10"/>
      <c r="I12" s="11"/>
      <c r="J12" s="11"/>
      <c r="K12" s="11"/>
      <c r="L12" s="11"/>
    </row>
    <row r="13" spans="1:12" s="8" customFormat="1" ht="30" customHeight="1">
      <c r="A13" s="10" t="s">
        <v>39</v>
      </c>
      <c r="B13" s="10"/>
      <c r="C13" s="10"/>
      <c r="D13" s="10"/>
      <c r="E13" s="10"/>
      <c r="F13" s="10"/>
      <c r="G13" s="10"/>
      <c r="H13" s="10"/>
      <c r="I13" s="11"/>
      <c r="J13" s="11"/>
      <c r="K13" s="11"/>
      <c r="L13" s="11"/>
    </row>
    <row r="14" spans="1:12">
      <c r="G14" s="9">
        <v>112</v>
      </c>
    </row>
  </sheetData>
  <sortState ref="B2:H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4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2025-12-13T05:15:19Z</cp:lastPrinted>
  <dcterms:created xsi:type="dcterms:W3CDTF">2025-12-12T05:32:18Z</dcterms:created>
  <dcterms:modified xsi:type="dcterms:W3CDTF">2025-12-13T05:15:20Z</dcterms:modified>
</cp:coreProperties>
</file>