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2" i="1"/>
  <c r="N4"/>
  <c r="N8"/>
  <c r="N9"/>
  <c r="N7"/>
  <c r="N5"/>
  <c r="N6"/>
  <c r="N10"/>
  <c r="N11"/>
  <c r="L9"/>
  <c r="L8"/>
  <c r="L7"/>
  <c r="K5"/>
  <c r="K6"/>
  <c r="K10"/>
  <c r="K11"/>
  <c r="K4"/>
  <c r="J5" l="1"/>
  <c r="J6"/>
  <c r="J10"/>
  <c r="J11"/>
  <c r="J4"/>
  <c r="G4" l="1"/>
  <c r="L4" s="1"/>
  <c r="G5"/>
  <c r="L5" s="1"/>
  <c r="G6"/>
  <c r="L6" s="1"/>
  <c r="G7"/>
  <c r="G8"/>
  <c r="G9"/>
  <c r="G10"/>
  <c r="L10" s="1"/>
  <c r="G11"/>
  <c r="L11" s="1"/>
</calcChain>
</file>

<file path=xl/sharedStrings.xml><?xml version="1.0" encoding="utf-8"?>
<sst xmlns="http://schemas.openxmlformats.org/spreadsheetml/2006/main" count="60" uniqueCount="45">
  <si>
    <t>INVOICE
ATC LOGISTICS,,8984191006
GST No:21CHVPB1842D2ZQ</t>
  </si>
  <si>
    <t>DD</t>
  </si>
  <si>
    <t>Amount</t>
  </si>
  <si>
    <t>27/4/2024</t>
  </si>
  <si>
    <t>22</t>
  </si>
  <si>
    <t>24</t>
  </si>
  <si>
    <t>23</t>
  </si>
  <si>
    <t>30/4/2024</t>
  </si>
  <si>
    <t>38</t>
  </si>
  <si>
    <t>43</t>
  </si>
  <si>
    <t>21</t>
  </si>
  <si>
    <t>36</t>
  </si>
  <si>
    <t>11/4/2024</t>
  </si>
  <si>
    <t>8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</si>
  <si>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</si>
  <si>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</si>
  <si>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KORAPUT</t>
  </si>
  <si>
    <t>BARIPADA</t>
  </si>
  <si>
    <t>KARANJIA</t>
  </si>
  <si>
    <t>SALIPUR</t>
  </si>
  <si>
    <t>PG/JAA/00316</t>
  </si>
  <si>
    <t>PG/JAA/00320</t>
  </si>
  <si>
    <t>PG/JAA/00350</t>
  </si>
  <si>
    <t>PG/JAA/00402</t>
  </si>
  <si>
    <t>PG/JAA/00337</t>
  </si>
  <si>
    <t>PG/JAA/00335</t>
  </si>
  <si>
    <t>PG/JAA/00336</t>
  </si>
  <si>
    <t>PG/JAA/00121</t>
  </si>
  <si>
    <t>DATE</t>
  </si>
  <si>
    <t>SL</t>
  </si>
  <si>
    <t>LR NO</t>
  </si>
  <si>
    <t>INV NO</t>
  </si>
  <si>
    <t>FROM</t>
  </si>
  <si>
    <t>TO</t>
  </si>
  <si>
    <t>S. CASE</t>
  </si>
  <si>
    <t>B. CASE</t>
  </si>
  <si>
    <t>S. RATE</t>
  </si>
  <si>
    <t>B. RATE</t>
  </si>
  <si>
    <t>CASE</t>
  </si>
  <si>
    <t>CTC</t>
  </si>
  <si>
    <t>INDUPUR</t>
  </si>
  <si>
    <t>LR</t>
  </si>
  <si>
    <t xml:space="preserve">PARIMAL MANDIR
Address:WARD NO 34 ,P HOLDING NO 12/907,,GROUND FLOUR,WAREHOUSE NO A7 TO A8 AT PRATAPNAGARI PO BHANPUR,8327720087
GST No:21AACFP7814P1Z0
</t>
  </si>
  <si>
    <t>(RUPEES TWENTY FOUR THOUSAND EIGHT HUNDRED THIRTY EIGHT ONLY)</t>
  </si>
  <si>
    <t xml:space="preserve">Bill Date:04/30/2024
Bill #:Inv-576/24-25
Total Amount:24838.00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</si>
</sst>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10</xdr:col>
      <xdr:colOff>352425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943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C6" t="str">
            <v>ANGUL</v>
          </cell>
          <cell r="D6">
            <v>85</v>
          </cell>
          <cell r="E6">
            <v>60</v>
          </cell>
        </row>
        <row r="7">
          <cell r="C7" t="str">
            <v>ASKA</v>
          </cell>
          <cell r="D7">
            <v>100</v>
          </cell>
          <cell r="E7">
            <v>65</v>
          </cell>
        </row>
        <row r="8">
          <cell r="C8" t="str">
            <v>BALASORE</v>
          </cell>
          <cell r="D8">
            <v>85</v>
          </cell>
          <cell r="E8">
            <v>65</v>
          </cell>
        </row>
        <row r="9">
          <cell r="C9" t="str">
            <v>BALUGAON</v>
          </cell>
          <cell r="D9">
            <v>95</v>
          </cell>
          <cell r="E9">
            <v>65</v>
          </cell>
        </row>
        <row r="10">
          <cell r="C10" t="str">
            <v>BARAGARH</v>
          </cell>
          <cell r="D10">
            <v>90</v>
          </cell>
          <cell r="E10">
            <v>70</v>
          </cell>
        </row>
        <row r="11">
          <cell r="C11" t="str">
            <v>BARBIL</v>
          </cell>
          <cell r="D11">
            <v>115</v>
          </cell>
          <cell r="E11">
            <v>80</v>
          </cell>
        </row>
        <row r="12">
          <cell r="C12" t="str">
            <v>BARIPADA</v>
          </cell>
          <cell r="D12">
            <v>90</v>
          </cell>
          <cell r="E12">
            <v>70</v>
          </cell>
        </row>
        <row r="13">
          <cell r="C13" t="str">
            <v>BERHAMPUR</v>
          </cell>
          <cell r="D13">
            <v>85</v>
          </cell>
          <cell r="E13">
            <v>65</v>
          </cell>
        </row>
        <row r="14">
          <cell r="C14" t="str">
            <v>BHADRAK</v>
          </cell>
          <cell r="D14">
            <v>85</v>
          </cell>
          <cell r="E14">
            <v>60</v>
          </cell>
        </row>
        <row r="15">
          <cell r="C15" t="str">
            <v>BHANJANAGAR</v>
          </cell>
          <cell r="D15">
            <v>105</v>
          </cell>
          <cell r="E15">
            <v>75</v>
          </cell>
        </row>
        <row r="16">
          <cell r="C16" t="str">
            <v>BHAWANIPATNA</v>
          </cell>
          <cell r="D16">
            <v>130</v>
          </cell>
          <cell r="E16">
            <v>90</v>
          </cell>
        </row>
        <row r="17">
          <cell r="C17" t="str">
            <v>BHUBANESWAR</v>
          </cell>
          <cell r="D17">
            <v>75</v>
          </cell>
          <cell r="E17">
            <v>55</v>
          </cell>
        </row>
        <row r="18">
          <cell r="C18" t="str">
            <v>BOLANGIR</v>
          </cell>
          <cell r="D18">
            <v>105</v>
          </cell>
          <cell r="E18">
            <v>75</v>
          </cell>
        </row>
        <row r="19">
          <cell r="C19" t="str">
            <v>BOUDH</v>
          </cell>
          <cell r="D19">
            <v>105</v>
          </cell>
          <cell r="E19">
            <v>75</v>
          </cell>
        </row>
        <row r="20">
          <cell r="C20" t="str">
            <v>DHARAMGARH</v>
          </cell>
          <cell r="D20">
            <v>145</v>
          </cell>
          <cell r="E20">
            <v>100</v>
          </cell>
        </row>
        <row r="21">
          <cell r="C21" t="str">
            <v>DHENKANAL</v>
          </cell>
          <cell r="D21">
            <v>85</v>
          </cell>
          <cell r="E21">
            <v>60</v>
          </cell>
        </row>
        <row r="22">
          <cell r="C22" t="str">
            <v>JAJPUR ROAD</v>
          </cell>
          <cell r="D22">
            <v>85</v>
          </cell>
          <cell r="E22">
            <v>60</v>
          </cell>
        </row>
        <row r="23">
          <cell r="C23" t="str">
            <v>JALESWAR</v>
          </cell>
          <cell r="D23">
            <v>120</v>
          </cell>
          <cell r="E23">
            <v>80</v>
          </cell>
        </row>
        <row r="24">
          <cell r="C24" t="str">
            <v>JEYPORE</v>
          </cell>
          <cell r="D24">
            <v>160</v>
          </cell>
          <cell r="E24">
            <v>120</v>
          </cell>
        </row>
        <row r="25">
          <cell r="C25" t="str">
            <v>JHARSUGUDA</v>
          </cell>
          <cell r="D25">
            <v>90</v>
          </cell>
          <cell r="E25">
            <v>70</v>
          </cell>
        </row>
        <row r="26">
          <cell r="C26" t="str">
            <v>JUNAGARH</v>
          </cell>
          <cell r="D26">
            <v>145</v>
          </cell>
          <cell r="E26">
            <v>100</v>
          </cell>
        </row>
        <row r="27">
          <cell r="C27" t="str">
            <v>KANTABANJI</v>
          </cell>
          <cell r="D27">
            <v>135</v>
          </cell>
          <cell r="E27">
            <v>95</v>
          </cell>
        </row>
        <row r="28">
          <cell r="C28" t="str">
            <v>KENDRAPARA</v>
          </cell>
          <cell r="D28">
            <v>95</v>
          </cell>
          <cell r="E28">
            <v>60</v>
          </cell>
        </row>
        <row r="29">
          <cell r="C29" t="str">
            <v>KEONJHAR</v>
          </cell>
          <cell r="D29">
            <v>115</v>
          </cell>
          <cell r="E29">
            <v>75</v>
          </cell>
        </row>
        <row r="30">
          <cell r="C30" t="str">
            <v>KESINGA</v>
          </cell>
          <cell r="D30">
            <v>125</v>
          </cell>
          <cell r="E30">
            <v>95</v>
          </cell>
        </row>
        <row r="31">
          <cell r="C31" t="str">
            <v>KHARIAR ROAD</v>
          </cell>
          <cell r="D31">
            <v>170</v>
          </cell>
          <cell r="E31">
            <v>120</v>
          </cell>
        </row>
        <row r="32">
          <cell r="C32" t="str">
            <v>KHURDA</v>
          </cell>
          <cell r="D32">
            <v>85</v>
          </cell>
          <cell r="E32">
            <v>60</v>
          </cell>
        </row>
        <row r="33">
          <cell r="C33" t="str">
            <v>KORAPUT</v>
          </cell>
          <cell r="D33">
            <v>185</v>
          </cell>
          <cell r="E33">
            <v>130</v>
          </cell>
        </row>
        <row r="34">
          <cell r="C34" t="str">
            <v>MALKANGIRI</v>
          </cell>
          <cell r="D34">
            <v>220</v>
          </cell>
          <cell r="E34">
            <v>145</v>
          </cell>
        </row>
        <row r="35">
          <cell r="C35" t="str">
            <v>MUNIGUDA</v>
          </cell>
          <cell r="D35">
            <v>145</v>
          </cell>
          <cell r="E35">
            <v>100</v>
          </cell>
        </row>
        <row r="36">
          <cell r="C36" t="str">
            <v>NABARANGPUR</v>
          </cell>
          <cell r="D36">
            <v>185</v>
          </cell>
          <cell r="E36">
            <v>130</v>
          </cell>
        </row>
        <row r="37">
          <cell r="C37" t="str">
            <v>NAYAGARH</v>
          </cell>
          <cell r="D37">
            <v>95</v>
          </cell>
          <cell r="E37">
            <v>70</v>
          </cell>
        </row>
        <row r="38">
          <cell r="C38" t="str">
            <v>PARADEEP</v>
          </cell>
          <cell r="D38">
            <v>95</v>
          </cell>
          <cell r="E38">
            <v>65</v>
          </cell>
        </row>
        <row r="39">
          <cell r="C39" t="str">
            <v>PARALAKHEMUNDI</v>
          </cell>
          <cell r="D39">
            <v>150</v>
          </cell>
          <cell r="E39">
            <v>100</v>
          </cell>
        </row>
        <row r="40">
          <cell r="C40" t="str">
            <v>PHULBANI</v>
          </cell>
          <cell r="D40">
            <v>130</v>
          </cell>
          <cell r="E40">
            <v>90</v>
          </cell>
        </row>
        <row r="41">
          <cell r="C41" t="str">
            <v>PURI</v>
          </cell>
          <cell r="D41">
            <v>95</v>
          </cell>
          <cell r="E41">
            <v>65</v>
          </cell>
        </row>
        <row r="42">
          <cell r="C42" t="str">
            <v>RAIRANGPUR</v>
          </cell>
          <cell r="D42">
            <v>110</v>
          </cell>
          <cell r="E42">
            <v>80</v>
          </cell>
        </row>
        <row r="43">
          <cell r="C43" t="str">
            <v>RAJGANGPUR</v>
          </cell>
          <cell r="D43">
            <v>105</v>
          </cell>
          <cell r="E43">
            <v>75</v>
          </cell>
        </row>
        <row r="44">
          <cell r="C44" t="str">
            <v>RAYAGADA</v>
          </cell>
          <cell r="D44">
            <v>145</v>
          </cell>
          <cell r="E44">
            <v>100</v>
          </cell>
        </row>
        <row r="45">
          <cell r="C45" t="str">
            <v>ROURKELA</v>
          </cell>
          <cell r="D45">
            <v>100</v>
          </cell>
          <cell r="E45">
            <v>75</v>
          </cell>
        </row>
        <row r="46">
          <cell r="C46" t="str">
            <v>SAMBALPUR</v>
          </cell>
          <cell r="D46">
            <v>90</v>
          </cell>
          <cell r="E46">
            <v>65</v>
          </cell>
        </row>
        <row r="47">
          <cell r="C47" t="str">
            <v>SIMILIGUDA</v>
          </cell>
          <cell r="D47">
            <v>185</v>
          </cell>
          <cell r="E47">
            <v>130</v>
          </cell>
        </row>
        <row r="48">
          <cell r="C48" t="str">
            <v>SONEPUR</v>
          </cell>
          <cell r="D48">
            <v>140</v>
          </cell>
          <cell r="E48">
            <v>90</v>
          </cell>
        </row>
        <row r="49">
          <cell r="C49" t="str">
            <v>SUNDARGARH</v>
          </cell>
          <cell r="D49">
            <v>120</v>
          </cell>
          <cell r="E49">
            <v>80</v>
          </cell>
        </row>
        <row r="50">
          <cell r="C50" t="str">
            <v>TALCHER</v>
          </cell>
          <cell r="D50">
            <v>95</v>
          </cell>
          <cell r="E50">
            <v>65</v>
          </cell>
        </row>
        <row r="51">
          <cell r="C51" t="str">
            <v>TITILAGARH</v>
          </cell>
          <cell r="D51">
            <v>135</v>
          </cell>
          <cell r="E51">
            <v>95</v>
          </cell>
        </row>
        <row r="52">
          <cell r="C52" t="str">
            <v>UMERKOT</v>
          </cell>
          <cell r="D52">
            <v>180</v>
          </cell>
          <cell r="E52">
            <v>130</v>
          </cell>
        </row>
        <row r="53">
          <cell r="C53" t="str">
            <v>SALIPUR</v>
          </cell>
          <cell r="D53">
            <v>90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4.28515625" style="1" bestFit="1" customWidth="1"/>
    <col min="5" max="5" width="6.42578125" style="1" bestFit="1" customWidth="1"/>
    <col min="6" max="6" width="10.140625" style="1" bestFit="1" customWidth="1"/>
    <col min="7" max="7" width="5.42578125" style="1" customWidth="1"/>
    <col min="8" max="8" width="5.7109375" style="1" customWidth="1"/>
    <col min="9" max="9" width="5.85546875" style="1" customWidth="1"/>
    <col min="10" max="10" width="6.28515625" style="1" customWidth="1"/>
    <col min="11" max="11" width="5.7109375" style="1" customWidth="1"/>
    <col min="12" max="12" width="7.7109375" style="2" customWidth="1"/>
    <col min="13" max="13" width="6.140625" style="2" customWidth="1"/>
    <col min="14" max="14" width="8.5703125" style="2" bestFit="1" customWidth="1"/>
    <col min="15" max="15" width="9.140625" style="1" customWidth="1"/>
    <col min="16" max="16384" width="9.140625" style="1"/>
  </cols>
  <sheetData>
    <row r="1" spans="1:14" ht="90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9"/>
      <c r="L1" s="24" t="s">
        <v>0</v>
      </c>
      <c r="M1" s="24"/>
      <c r="N1" s="24"/>
    </row>
    <row r="2" spans="1:14" ht="78.75" customHeight="1">
      <c r="A2" s="17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24" t="s">
        <v>44</v>
      </c>
      <c r="M2" s="24"/>
      <c r="N2" s="24"/>
    </row>
    <row r="3" spans="1:14" s="10" customFormat="1" ht="30">
      <c r="A3" s="5" t="s">
        <v>29</v>
      </c>
      <c r="B3" s="5" t="s">
        <v>28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38</v>
      </c>
      <c r="H3" s="5" t="s">
        <v>34</v>
      </c>
      <c r="I3" s="5" t="s">
        <v>35</v>
      </c>
      <c r="J3" s="5" t="s">
        <v>36</v>
      </c>
      <c r="K3" s="5" t="s">
        <v>37</v>
      </c>
      <c r="L3" s="9" t="s">
        <v>1</v>
      </c>
      <c r="M3" s="9" t="s">
        <v>41</v>
      </c>
      <c r="N3" s="9" t="s">
        <v>2</v>
      </c>
    </row>
    <row r="4" spans="1:14">
      <c r="A4" s="4">
        <v>1</v>
      </c>
      <c r="B4" s="4" t="s">
        <v>12</v>
      </c>
      <c r="C4" s="4" t="s">
        <v>27</v>
      </c>
      <c r="D4" s="4" t="s">
        <v>13</v>
      </c>
      <c r="E4" s="8" t="s">
        <v>39</v>
      </c>
      <c r="F4" s="4" t="s">
        <v>16</v>
      </c>
      <c r="G4" s="4">
        <f t="shared" ref="G4:G11" si="0">H4+I4</f>
        <v>43</v>
      </c>
      <c r="H4" s="4">
        <v>33</v>
      </c>
      <c r="I4" s="4">
        <v>10</v>
      </c>
      <c r="J4" s="4">
        <f>VLOOKUP(F4,'[1]PARIMAL MANDIR'!$C$6:$E$52,3,FALSE)</f>
        <v>130</v>
      </c>
      <c r="K4" s="4">
        <f>VLOOKUP(F4,'[1]PARIMAL MANDIR'!$C$6:$D$53,2,FALSE)</f>
        <v>185</v>
      </c>
      <c r="L4" s="7">
        <f>G4*20</f>
        <v>860</v>
      </c>
      <c r="M4" s="7">
        <v>35</v>
      </c>
      <c r="N4" s="7">
        <f>H4*J4+I4*K4+L4+M4</f>
        <v>7035</v>
      </c>
    </row>
    <row r="5" spans="1:14">
      <c r="A5" s="4">
        <v>2</v>
      </c>
      <c r="B5" s="4" t="s">
        <v>3</v>
      </c>
      <c r="C5" s="4" t="s">
        <v>20</v>
      </c>
      <c r="D5" s="4" t="s">
        <v>4</v>
      </c>
      <c r="E5" s="8" t="s">
        <v>39</v>
      </c>
      <c r="F5" s="4" t="s">
        <v>16</v>
      </c>
      <c r="G5" s="4">
        <f t="shared" si="0"/>
        <v>25</v>
      </c>
      <c r="H5" s="4">
        <v>0</v>
      </c>
      <c r="I5" s="4">
        <v>25</v>
      </c>
      <c r="J5" s="4">
        <f>VLOOKUP(F5,'[1]PARIMAL MANDIR'!$C$6:$E$52,3,FALSE)</f>
        <v>130</v>
      </c>
      <c r="K5" s="4">
        <f>VLOOKUP(F5,'[1]PARIMAL MANDIR'!$C$6:$D$53,2,FALSE)</f>
        <v>185</v>
      </c>
      <c r="L5" s="7">
        <f t="shared" ref="L5:L11" si="1">G5*20</f>
        <v>500</v>
      </c>
      <c r="M5" s="7">
        <v>35</v>
      </c>
      <c r="N5" s="7">
        <f t="shared" ref="N5:N11" si="2">H5*J5+I5*K5+L5+M5</f>
        <v>5160</v>
      </c>
    </row>
    <row r="6" spans="1:14" s="14" customFormat="1">
      <c r="A6" s="11">
        <v>3</v>
      </c>
      <c r="B6" s="11" t="s">
        <v>3</v>
      </c>
      <c r="C6" s="11" t="s">
        <v>21</v>
      </c>
      <c r="D6" s="11" t="s">
        <v>5</v>
      </c>
      <c r="E6" s="12" t="s">
        <v>39</v>
      </c>
      <c r="F6" s="11" t="s">
        <v>17</v>
      </c>
      <c r="G6" s="11">
        <f t="shared" si="0"/>
        <v>15</v>
      </c>
      <c r="H6" s="11">
        <v>0</v>
      </c>
      <c r="I6" s="11">
        <v>15</v>
      </c>
      <c r="J6" s="11">
        <f>VLOOKUP(F6,'[1]PARIMAL MANDIR'!$C$6:$E$52,3,FALSE)</f>
        <v>70</v>
      </c>
      <c r="K6" s="11">
        <f>VLOOKUP(F6,'[1]PARIMAL MANDIR'!$C$6:$D$53,2,FALSE)</f>
        <v>90</v>
      </c>
      <c r="L6" s="13">
        <f t="shared" si="1"/>
        <v>300</v>
      </c>
      <c r="M6" s="13">
        <v>35</v>
      </c>
      <c r="N6" s="7">
        <f t="shared" si="2"/>
        <v>1685</v>
      </c>
    </row>
    <row r="7" spans="1:14" s="14" customFormat="1">
      <c r="A7" s="11">
        <v>4</v>
      </c>
      <c r="B7" s="11" t="s">
        <v>3</v>
      </c>
      <c r="C7" s="11" t="s">
        <v>22</v>
      </c>
      <c r="D7" s="11" t="s">
        <v>6</v>
      </c>
      <c r="E7" s="12" t="s">
        <v>39</v>
      </c>
      <c r="F7" s="12" t="s">
        <v>40</v>
      </c>
      <c r="G7" s="11">
        <f t="shared" si="0"/>
        <v>7</v>
      </c>
      <c r="H7" s="11">
        <v>7</v>
      </c>
      <c r="I7" s="11">
        <v>0</v>
      </c>
      <c r="J7" s="11"/>
      <c r="K7" s="11">
        <v>143</v>
      </c>
      <c r="L7" s="13">
        <f>G7*25</f>
        <v>175</v>
      </c>
      <c r="M7" s="13">
        <v>35</v>
      </c>
      <c r="N7" s="7">
        <f>G7*K7+L7+M7</f>
        <v>1211</v>
      </c>
    </row>
    <row r="8" spans="1:14" s="14" customFormat="1">
      <c r="A8" s="11">
        <v>5</v>
      </c>
      <c r="B8" s="11" t="s">
        <v>3</v>
      </c>
      <c r="C8" s="11" t="s">
        <v>25</v>
      </c>
      <c r="D8" s="11" t="s">
        <v>10</v>
      </c>
      <c r="E8" s="12" t="s">
        <v>39</v>
      </c>
      <c r="F8" s="11" t="s">
        <v>19</v>
      </c>
      <c r="G8" s="11">
        <f t="shared" si="0"/>
        <v>9</v>
      </c>
      <c r="H8" s="11">
        <v>9</v>
      </c>
      <c r="I8" s="11">
        <v>0</v>
      </c>
      <c r="J8" s="11"/>
      <c r="K8" s="11">
        <v>109</v>
      </c>
      <c r="L8" s="13">
        <f>G8*12</f>
        <v>108</v>
      </c>
      <c r="M8" s="13">
        <v>35</v>
      </c>
      <c r="N8" s="7">
        <f t="shared" ref="N8:N9" si="3">G8*K8+L8+M8</f>
        <v>1124</v>
      </c>
    </row>
    <row r="9" spans="1:14" s="14" customFormat="1">
      <c r="A9" s="11">
        <v>6</v>
      </c>
      <c r="B9" s="11" t="s">
        <v>7</v>
      </c>
      <c r="C9" s="11" t="s">
        <v>23</v>
      </c>
      <c r="D9" s="11" t="s">
        <v>8</v>
      </c>
      <c r="E9" s="12" t="s">
        <v>39</v>
      </c>
      <c r="F9" s="11" t="s">
        <v>18</v>
      </c>
      <c r="G9" s="11">
        <f t="shared" si="0"/>
        <v>8</v>
      </c>
      <c r="H9" s="11">
        <v>1</v>
      </c>
      <c r="I9" s="11">
        <v>7</v>
      </c>
      <c r="J9" s="11"/>
      <c r="K9" s="11">
        <v>196</v>
      </c>
      <c r="L9" s="13">
        <f>G9*25</f>
        <v>200</v>
      </c>
      <c r="M9" s="13">
        <v>35</v>
      </c>
      <c r="N9" s="7">
        <f t="shared" si="3"/>
        <v>1803</v>
      </c>
    </row>
    <row r="10" spans="1:14">
      <c r="A10" s="4">
        <v>7</v>
      </c>
      <c r="B10" s="4" t="s">
        <v>7</v>
      </c>
      <c r="C10" s="4" t="s">
        <v>24</v>
      </c>
      <c r="D10" s="4" t="s">
        <v>9</v>
      </c>
      <c r="E10" s="8" t="s">
        <v>39</v>
      </c>
      <c r="F10" s="4" t="s">
        <v>16</v>
      </c>
      <c r="G10" s="4">
        <f t="shared" si="0"/>
        <v>14</v>
      </c>
      <c r="H10" s="4">
        <v>14</v>
      </c>
      <c r="I10" s="4">
        <v>0</v>
      </c>
      <c r="J10" s="4">
        <f>VLOOKUP(F10,'[1]PARIMAL MANDIR'!$C$6:$E$52,3,FALSE)</f>
        <v>130</v>
      </c>
      <c r="K10" s="4">
        <f>VLOOKUP(F10,'[1]PARIMAL MANDIR'!$C$6:$D$53,2,FALSE)</f>
        <v>185</v>
      </c>
      <c r="L10" s="7">
        <f t="shared" si="1"/>
        <v>280</v>
      </c>
      <c r="M10" s="7">
        <v>35</v>
      </c>
      <c r="N10" s="7">
        <f t="shared" si="2"/>
        <v>2135</v>
      </c>
    </row>
    <row r="11" spans="1:14">
      <c r="A11" s="4">
        <v>8</v>
      </c>
      <c r="B11" s="4" t="s">
        <v>7</v>
      </c>
      <c r="C11" s="4" t="s">
        <v>26</v>
      </c>
      <c r="D11" s="4" t="s">
        <v>11</v>
      </c>
      <c r="E11" s="8" t="s">
        <v>39</v>
      </c>
      <c r="F11" s="4" t="s">
        <v>16</v>
      </c>
      <c r="G11" s="4">
        <f t="shared" si="0"/>
        <v>31</v>
      </c>
      <c r="H11" s="4">
        <v>31</v>
      </c>
      <c r="I11" s="4">
        <v>0</v>
      </c>
      <c r="J11" s="4">
        <f>VLOOKUP(F11,'[1]PARIMAL MANDIR'!$C$6:$E$52,3,FALSE)</f>
        <v>130</v>
      </c>
      <c r="K11" s="4">
        <f>VLOOKUP(F11,'[1]PARIMAL MANDIR'!$C$6:$D$53,2,FALSE)</f>
        <v>185</v>
      </c>
      <c r="L11" s="7">
        <f t="shared" si="1"/>
        <v>620</v>
      </c>
      <c r="M11" s="7">
        <v>35</v>
      </c>
      <c r="N11" s="7">
        <f t="shared" si="2"/>
        <v>4685</v>
      </c>
    </row>
    <row r="12" spans="1:14" s="3" customFormat="1">
      <c r="A12" s="20" t="s">
        <v>43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23"/>
      <c r="N12" s="6">
        <f>SUM(N4:N11)</f>
        <v>24838</v>
      </c>
    </row>
    <row r="13" spans="1:14" s="3" customFormat="1" ht="30" customHeight="1">
      <c r="A13" s="15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6"/>
      <c r="N13" s="16"/>
    </row>
    <row r="14" spans="1:14" s="3" customFormat="1" ht="30" customHeight="1">
      <c r="A14" s="15" t="s">
        <v>15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6"/>
    </row>
  </sheetData>
  <sortState ref="B4:V11">
    <sortCondition ref="B4"/>
  </sortState>
  <mergeCells count="7">
    <mergeCell ref="A13:N13"/>
    <mergeCell ref="A14:N14"/>
    <mergeCell ref="A1:K1"/>
    <mergeCell ref="A2:K2"/>
    <mergeCell ref="A12:M12"/>
    <mergeCell ref="L1:N1"/>
    <mergeCell ref="L2:N2"/>
  </mergeCells>
  <pageMargins left="0.2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2024-05-20T05:56:54Z</cp:lastPrinted>
  <dcterms:created xsi:type="dcterms:W3CDTF">2024-05-11T08:27:54Z</dcterms:created>
  <dcterms:modified xsi:type="dcterms:W3CDTF">2024-05-20T05:56:56Z</dcterms:modified>
</cp:coreProperties>
</file>