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1" i="1"/>
  <c r="L6"/>
  <c r="J5"/>
  <c r="J7"/>
  <c r="J8"/>
  <c r="J9"/>
  <c r="J10"/>
  <c r="J4"/>
  <c r="I5"/>
  <c r="I6"/>
  <c r="I7"/>
  <c r="I8"/>
  <c r="I9"/>
  <c r="I10"/>
  <c r="I4"/>
  <c r="H5"/>
  <c r="L5" s="1"/>
  <c r="H7"/>
  <c r="L7" s="1"/>
  <c r="H8"/>
  <c r="L8" s="1"/>
  <c r="H9"/>
  <c r="L9" s="1"/>
  <c r="H10"/>
  <c r="L10" s="1"/>
  <c r="H4"/>
  <c r="L4" s="1"/>
  <c r="G14"/>
</calcChain>
</file>

<file path=xl/sharedStrings.xml><?xml version="1.0" encoding="utf-8"?>
<sst xmlns="http://schemas.openxmlformats.org/spreadsheetml/2006/main" count="53" uniqueCount="46">
  <si>
    <t>20/12/2025</t>
  </si>
  <si>
    <t>760</t>
  </si>
  <si>
    <t>19/12/2025</t>
  </si>
  <si>
    <t>26/12/2025</t>
  </si>
  <si>
    <t>794</t>
  </si>
  <si>
    <t>01/12/2025</t>
  </si>
  <si>
    <t>739</t>
  </si>
  <si>
    <t>03/12/2025</t>
  </si>
  <si>
    <t>721</t>
  </si>
  <si>
    <t>08/12/2025</t>
  </si>
  <si>
    <t>748</t>
  </si>
  <si>
    <t>17/12/2025</t>
  </si>
  <si>
    <t>757</t>
  </si>
  <si>
    <t>762</t>
  </si>
  <si>
    <t>SL</t>
  </si>
  <si>
    <t>DATE</t>
  </si>
  <si>
    <t>LR NO</t>
  </si>
  <si>
    <t>INV NO</t>
  </si>
  <si>
    <t>FROM</t>
  </si>
  <si>
    <t>TO</t>
  </si>
  <si>
    <t>CASE</t>
  </si>
  <si>
    <t>DO/13678</t>
  </si>
  <si>
    <t>DO/13968</t>
  </si>
  <si>
    <t>MA/09171</t>
  </si>
  <si>
    <t>MA/09223</t>
  </si>
  <si>
    <t>MA/09337</t>
  </si>
  <si>
    <t>MA/09639</t>
  </si>
  <si>
    <t>MA/09710</t>
  </si>
  <si>
    <t>PURI</t>
  </si>
  <si>
    <t>JAJPUR ROAD</t>
  </si>
  <si>
    <t>BARIPADA</t>
  </si>
  <si>
    <t>CHANDANESWAR</t>
  </si>
  <si>
    <t>BIRAMITRAPUR</t>
  </si>
  <si>
    <t>SORO</t>
  </si>
  <si>
    <t>CTC</t>
  </si>
  <si>
    <t>RATE</t>
  </si>
  <si>
    <t>HAM</t>
  </si>
  <si>
    <t>DD.CH</t>
  </si>
  <si>
    <t>LR.CH.</t>
  </si>
  <si>
    <t>AMT.</t>
  </si>
  <si>
    <t>INVOICE
PRAGATI LOGISTICS,SAMANTA SAHI KHUNTIA LANE,8984191006
GST No:21AGHPB9356M1Z9</t>
  </si>
  <si>
    <t xml:space="preserve">ANIK MILK PRODUCTS PRIVATE LIMITED
Address:ARUNODAYA MARKET PLOT NO 2080 3635 DHANWANT COMPLEX HOLDING NO 578/U/3 Ward No. 36 MAHATAB ROAD ,9439998300
GST No:21AAOCA4722A1ZB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</si>
  <si>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</si>
  <si>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</si>
  <si>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Bill Date: 31/12/2025
Bill NO : 23300
Total Amount : 5626.00</t>
  </si>
  <si>
    <t>(RUPEES FIVE THOUSAND SIX HUNDRED TWENTY SIX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</si>
</sst>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38100</xdr:rowOff>
    </xdr:from>
    <xdr:to>
      <xdr:col>7</xdr:col>
      <xdr:colOff>285750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8100"/>
          <a:ext cx="41148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  <row r="90">
          <cell r="C90" t="str">
            <v>SUNDERGARH</v>
          </cell>
          <cell r="D90">
            <v>60</v>
          </cell>
          <cell r="E90">
            <v>20</v>
          </cell>
        </row>
        <row r="91">
          <cell r="C91" t="str">
            <v>SAHADEV KHUNTA</v>
          </cell>
          <cell r="D91">
            <v>50</v>
          </cell>
          <cell r="E91">
            <v>10</v>
          </cell>
        </row>
        <row r="92">
          <cell r="C92" t="str">
            <v>ASURALI</v>
          </cell>
          <cell r="D92">
            <v>50</v>
          </cell>
          <cell r="E92">
            <v>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6.5703125" bestFit="1" customWidth="1"/>
    <col min="7" max="7" width="5.42578125" bestFit="1" customWidth="1"/>
    <col min="8" max="9" width="5.5703125" bestFit="1" customWidth="1"/>
    <col min="10" max="11" width="6.5703125" bestFit="1" customWidth="1"/>
    <col min="12" max="12" width="7.5703125" bestFit="1" customWidth="1"/>
  </cols>
  <sheetData>
    <row r="1" spans="1:16" s="4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40</v>
      </c>
      <c r="J1" s="16"/>
      <c r="K1" s="16"/>
      <c r="L1" s="17"/>
    </row>
    <row r="2" spans="1:16" s="4" customFormat="1" ht="79.5" customHeight="1">
      <c r="A2" s="12" t="s">
        <v>41</v>
      </c>
      <c r="B2" s="13"/>
      <c r="C2" s="13"/>
      <c r="D2" s="13"/>
      <c r="E2" s="13"/>
      <c r="F2" s="13"/>
      <c r="G2" s="13"/>
      <c r="H2" s="14"/>
      <c r="I2" s="15" t="s">
        <v>44</v>
      </c>
      <c r="J2" s="16"/>
      <c r="K2" s="16"/>
      <c r="L2" s="17"/>
    </row>
    <row r="3" spans="1:16" s="1" customFormat="1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35</v>
      </c>
      <c r="I3" s="3" t="s">
        <v>36</v>
      </c>
      <c r="J3" s="3" t="s">
        <v>37</v>
      </c>
      <c r="K3" s="3" t="s">
        <v>38</v>
      </c>
      <c r="L3" s="3" t="s">
        <v>39</v>
      </c>
    </row>
    <row r="4" spans="1:16">
      <c r="A4" s="2">
        <v>1</v>
      </c>
      <c r="B4" s="2" t="s">
        <v>5</v>
      </c>
      <c r="C4" s="2" t="s">
        <v>23</v>
      </c>
      <c r="D4" s="2" t="s">
        <v>6</v>
      </c>
      <c r="E4" s="2" t="s">
        <v>34</v>
      </c>
      <c r="F4" s="2" t="s">
        <v>30</v>
      </c>
      <c r="G4" s="2">
        <v>5</v>
      </c>
      <c r="H4" s="8">
        <f>VLOOKUP(F4,'[1]ANIK INDUSTRI'!$C$4:$D$92,2,FALSE)</f>
        <v>50</v>
      </c>
      <c r="I4" s="8">
        <f>G4*2</f>
        <v>10</v>
      </c>
      <c r="J4" s="8">
        <f>VLOOKUP(F4,'[1]ANIK INDUSTRI'!$C$4:$E$92,3,FALSE)*G4</f>
        <v>50</v>
      </c>
      <c r="K4" s="8">
        <v>50</v>
      </c>
      <c r="L4" s="8">
        <f>G4*H4+I4+J4+K4</f>
        <v>360</v>
      </c>
    </row>
    <row r="5" spans="1:16">
      <c r="A5" s="2">
        <v>2</v>
      </c>
      <c r="B5" s="2" t="s">
        <v>7</v>
      </c>
      <c r="C5" s="2" t="s">
        <v>24</v>
      </c>
      <c r="D5" s="2" t="s">
        <v>8</v>
      </c>
      <c r="E5" s="2" t="s">
        <v>34</v>
      </c>
      <c r="F5" s="2" t="s">
        <v>31</v>
      </c>
      <c r="G5" s="2">
        <v>5</v>
      </c>
      <c r="H5" s="8">
        <f>VLOOKUP(F5,'[1]ANIK INDUSTRI'!$C$4:$D$92,2,FALSE)</f>
        <v>90</v>
      </c>
      <c r="I5" s="8">
        <f t="shared" ref="I5:I10" si="0">G5*2</f>
        <v>10</v>
      </c>
      <c r="J5" s="8">
        <f>VLOOKUP(F5,'[1]ANIK INDUSTRI'!$C$4:$E$92,3,FALSE)*G5</f>
        <v>100</v>
      </c>
      <c r="K5" s="8">
        <v>50</v>
      </c>
      <c r="L5" s="8">
        <f t="shared" ref="L5:L10" si="1">G5*H5+I5+J5+K5</f>
        <v>610</v>
      </c>
      <c r="P5" s="9"/>
    </row>
    <row r="6" spans="1:16">
      <c r="A6" s="2">
        <v>3</v>
      </c>
      <c r="B6" s="2" t="s">
        <v>9</v>
      </c>
      <c r="C6" s="2" t="s">
        <v>25</v>
      </c>
      <c r="D6" s="2" t="s">
        <v>10</v>
      </c>
      <c r="E6" s="2" t="s">
        <v>34</v>
      </c>
      <c r="F6" s="2" t="s">
        <v>32</v>
      </c>
      <c r="G6" s="2">
        <v>14</v>
      </c>
      <c r="H6" s="8">
        <v>90</v>
      </c>
      <c r="I6" s="8">
        <f t="shared" si="0"/>
        <v>28</v>
      </c>
      <c r="J6" s="8">
        <v>280</v>
      </c>
      <c r="K6" s="8">
        <v>50</v>
      </c>
      <c r="L6" s="8">
        <f t="shared" si="1"/>
        <v>1618</v>
      </c>
    </row>
    <row r="7" spans="1:16">
      <c r="A7" s="2">
        <v>4</v>
      </c>
      <c r="B7" s="2" t="s">
        <v>11</v>
      </c>
      <c r="C7" s="2" t="s">
        <v>26</v>
      </c>
      <c r="D7" s="2" t="s">
        <v>12</v>
      </c>
      <c r="E7" s="2" t="s">
        <v>34</v>
      </c>
      <c r="F7" s="2" t="s">
        <v>30</v>
      </c>
      <c r="G7" s="2">
        <v>25</v>
      </c>
      <c r="H7" s="8">
        <f>VLOOKUP(F7,'[1]ANIK INDUSTRI'!$C$4:$D$92,2,FALSE)</f>
        <v>50</v>
      </c>
      <c r="I7" s="8">
        <f t="shared" si="0"/>
        <v>50</v>
      </c>
      <c r="J7" s="8">
        <f>VLOOKUP(F7,'[1]ANIK INDUSTRI'!$C$4:$E$92,3,FALSE)*G7</f>
        <v>250</v>
      </c>
      <c r="K7" s="8">
        <v>50</v>
      </c>
      <c r="L7" s="8">
        <f t="shared" si="1"/>
        <v>1600</v>
      </c>
    </row>
    <row r="8" spans="1:16">
      <c r="A8" s="2">
        <v>5</v>
      </c>
      <c r="B8" s="2" t="s">
        <v>2</v>
      </c>
      <c r="C8" s="2" t="s">
        <v>27</v>
      </c>
      <c r="D8" s="2" t="s">
        <v>13</v>
      </c>
      <c r="E8" s="2" t="s">
        <v>34</v>
      </c>
      <c r="F8" s="2" t="s">
        <v>33</v>
      </c>
      <c r="G8" s="2">
        <v>4</v>
      </c>
      <c r="H8" s="8">
        <f>VLOOKUP(F8,'[1]ANIK INDUSTRI'!$C$4:$D$92,2,FALSE)</f>
        <v>50</v>
      </c>
      <c r="I8" s="8">
        <f t="shared" si="0"/>
        <v>8</v>
      </c>
      <c r="J8" s="8">
        <f>VLOOKUP(F8,'[1]ANIK INDUSTRI'!$C$4:$E$92,3,FALSE)*G8</f>
        <v>40</v>
      </c>
      <c r="K8" s="8">
        <v>50</v>
      </c>
      <c r="L8" s="8">
        <f t="shared" si="1"/>
        <v>298</v>
      </c>
    </row>
    <row r="9" spans="1:16">
      <c r="A9" s="2">
        <v>6</v>
      </c>
      <c r="B9" s="2" t="s">
        <v>0</v>
      </c>
      <c r="C9" s="2" t="s">
        <v>21</v>
      </c>
      <c r="D9" s="2" t="s">
        <v>1</v>
      </c>
      <c r="E9" s="2" t="s">
        <v>34</v>
      </c>
      <c r="F9" s="2" t="s">
        <v>28</v>
      </c>
      <c r="G9" s="2">
        <v>7</v>
      </c>
      <c r="H9" s="8">
        <f>VLOOKUP(F9,'[1]ANIK INDUSTRI'!$C$4:$D$92,2,FALSE)</f>
        <v>40</v>
      </c>
      <c r="I9" s="8">
        <f t="shared" si="0"/>
        <v>14</v>
      </c>
      <c r="J9" s="8">
        <f>VLOOKUP(F9,'[1]ANIK INDUSTRI'!$C$4:$E$92,3,FALSE)*G9</f>
        <v>70</v>
      </c>
      <c r="K9" s="8">
        <v>50</v>
      </c>
      <c r="L9" s="8">
        <f t="shared" si="1"/>
        <v>414</v>
      </c>
    </row>
    <row r="10" spans="1:16">
      <c r="A10" s="2">
        <v>7</v>
      </c>
      <c r="B10" s="2" t="s">
        <v>3</v>
      </c>
      <c r="C10" s="2" t="s">
        <v>22</v>
      </c>
      <c r="D10" s="2" t="s">
        <v>4</v>
      </c>
      <c r="E10" s="2" t="s">
        <v>34</v>
      </c>
      <c r="F10" s="2" t="s">
        <v>29</v>
      </c>
      <c r="G10" s="2">
        <v>13</v>
      </c>
      <c r="H10" s="8">
        <f>VLOOKUP(F10,'[1]ANIK INDUSTRI'!$C$4:$D$92,2,FALSE)</f>
        <v>40</v>
      </c>
      <c r="I10" s="8">
        <f t="shared" si="0"/>
        <v>26</v>
      </c>
      <c r="J10" s="8">
        <f>VLOOKUP(F10,'[1]ANIK INDUSTRI'!$C$4:$E$92,3,FALSE)*G10</f>
        <v>130</v>
      </c>
      <c r="K10" s="8">
        <v>50</v>
      </c>
      <c r="L10" s="8">
        <f t="shared" si="1"/>
        <v>726</v>
      </c>
    </row>
    <row r="11" spans="1:16" s="6" customFormat="1" ht="15" customHeight="1">
      <c r="A11" s="18" t="s">
        <v>45</v>
      </c>
      <c r="B11" s="19"/>
      <c r="C11" s="19"/>
      <c r="D11" s="19"/>
      <c r="E11" s="19"/>
      <c r="F11" s="19"/>
      <c r="G11" s="19"/>
      <c r="H11" s="19"/>
      <c r="I11" s="19"/>
      <c r="J11" s="19"/>
      <c r="K11" s="20"/>
      <c r="L11" s="5">
        <f>SUM(L4:L10)</f>
        <v>5626</v>
      </c>
    </row>
    <row r="12" spans="1:16" s="6" customFormat="1" ht="30" customHeight="1">
      <c r="A12" s="10" t="s">
        <v>42</v>
      </c>
      <c r="B12" s="10"/>
      <c r="C12" s="10"/>
      <c r="D12" s="10"/>
      <c r="E12" s="10"/>
      <c r="F12" s="10"/>
      <c r="G12" s="10"/>
      <c r="H12" s="11"/>
      <c r="I12" s="11"/>
      <c r="J12" s="11"/>
      <c r="K12" s="11"/>
      <c r="L12" s="11"/>
    </row>
    <row r="13" spans="1:16" s="6" customFormat="1" ht="30" customHeight="1">
      <c r="A13" s="10" t="s">
        <v>43</v>
      </c>
      <c r="B13" s="10"/>
      <c r="C13" s="10"/>
      <c r="D13" s="10"/>
      <c r="E13" s="10"/>
      <c r="F13" s="10"/>
      <c r="G13" s="10"/>
      <c r="H13" s="11"/>
      <c r="I13" s="11"/>
      <c r="J13" s="11"/>
      <c r="K13" s="11"/>
      <c r="L13" s="11"/>
    </row>
    <row r="14" spans="1:16">
      <c r="G14" s="7">
        <f>SUM(G4:G10)</f>
        <v>73</v>
      </c>
    </row>
  </sheetData>
  <sortState ref="B2:G8">
    <sortCondition ref="B1"/>
  </sortState>
  <mergeCells count="7">
    <mergeCell ref="A13:L13"/>
    <mergeCell ref="A1:H1"/>
    <mergeCell ref="I1:L1"/>
    <mergeCell ref="A2:H2"/>
    <mergeCell ref="I2:L2"/>
    <mergeCell ref="A11:K11"/>
    <mergeCell ref="A12:L12"/>
  </mergeCells>
  <pageMargins left="0.49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2026-01-12T04:05:01Z</cp:lastPrinted>
  <dcterms:created xsi:type="dcterms:W3CDTF">2026-01-10T04:55:48Z</dcterms:created>
  <dcterms:modified xsi:type="dcterms:W3CDTF">2026-01-18T05:53:21Z</dcterms:modified>
</cp:coreProperties>
</file>