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Invoice!$A$3:$K$20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4"/>
  <c r="G25"/>
  <c r="K6"/>
  <c r="K9"/>
  <c r="K11"/>
  <c r="K13"/>
  <c r="K20"/>
  <c r="H5"/>
  <c r="K5" s="1"/>
  <c r="H7"/>
  <c r="K7" s="1"/>
  <c r="H8"/>
  <c r="K8" s="1"/>
  <c r="H10"/>
  <c r="K10" s="1"/>
  <c r="H12"/>
  <c r="K12" s="1"/>
  <c r="H14"/>
  <c r="K14" s="1"/>
  <c r="H15"/>
  <c r="K15" s="1"/>
  <c r="H16"/>
  <c r="K16" s="1"/>
  <c r="H17"/>
  <c r="K17" s="1"/>
  <c r="H18"/>
  <c r="K18" s="1"/>
  <c r="H19"/>
  <c r="K19" s="1"/>
  <c r="H4"/>
  <c r="K4" s="1"/>
  <c r="K21" l="1"/>
</calcChain>
</file>

<file path=xl/sharedStrings.xml><?xml version="1.0" encoding="utf-8"?>
<sst xmlns="http://schemas.openxmlformats.org/spreadsheetml/2006/main" count="102" uniqueCount="73">
  <si>
    <t>Invoice
PRAGATI LOGISTICS,SAMANTA SAHI KHUNTIA LANE,8984191006
GST :21AGHPB9356M1Z9</t>
  </si>
  <si>
    <t>DATE</t>
  </si>
  <si>
    <t>CASE</t>
  </si>
  <si>
    <t>RATE</t>
  </si>
  <si>
    <t>AMOUNT</t>
  </si>
  <si>
    <t>02/1/2025</t>
  </si>
  <si>
    <t>10890</t>
  </si>
  <si>
    <t>447</t>
  </si>
  <si>
    <t>03/1/2025</t>
  </si>
  <si>
    <t>10907</t>
  </si>
  <si>
    <t>10901</t>
  </si>
  <si>
    <t>11/1/2025</t>
  </si>
  <si>
    <t>10472</t>
  </si>
  <si>
    <t>18/1/2025</t>
  </si>
  <si>
    <t>22/1/2025</t>
  </si>
  <si>
    <t>484/946</t>
  </si>
  <si>
    <t>23/1/2025</t>
  </si>
  <si>
    <t>24/1/2025</t>
  </si>
  <si>
    <t>10493</t>
  </si>
  <si>
    <t>27/1/2025</t>
  </si>
  <si>
    <t>30/1/2025</t>
  </si>
  <si>
    <t>0984</t>
  </si>
  <si>
    <t>10980</t>
  </si>
  <si>
    <t>31/1/2025</t>
  </si>
  <si>
    <t>509/997</t>
  </si>
  <si>
    <t>993</t>
  </si>
  <si>
    <t>GST to be paid by Consignor under Reverse Charge Mechanism (RCM) as per GST</t>
  </si>
  <si>
    <t>Declaration � Kindly verify and confirm before 02/20/2025 00:00:00</t>
  </si>
  <si>
    <t>Thanking you for your business.
PRAGATI LOGISTICS</t>
  </si>
  <si>
    <t xml:space="preserve">TO, 
KORES INDIA LIMITED
Address: KK Bhawasinka Compound, Cantonment Road CUTTACK  753001 ODISHAmo-9861073280,9040636745
GST No:21AAACK5069Q2Z7
</t>
  </si>
  <si>
    <t>SL</t>
  </si>
  <si>
    <t>LR NO</t>
  </si>
  <si>
    <t>INV NO</t>
  </si>
  <si>
    <t>FROM</t>
  </si>
  <si>
    <t>LR CH.</t>
  </si>
  <si>
    <t>KARANJIA</t>
  </si>
  <si>
    <t>KEONJHAR</t>
  </si>
  <si>
    <t>NIMAPARA</t>
  </si>
  <si>
    <t>JALESWAR</t>
  </si>
  <si>
    <t>BALASORE</t>
  </si>
  <si>
    <t>SUNABEDA</t>
  </si>
  <si>
    <t>PURI</t>
  </si>
  <si>
    <t>GAMBHARIMUNDA</t>
  </si>
  <si>
    <t>JEYPORE</t>
  </si>
  <si>
    <t>BOUDH</t>
  </si>
  <si>
    <t>CTC</t>
  </si>
  <si>
    <t>DESTINATION</t>
  </si>
  <si>
    <t>(RUPEES TWENTY FOUR THOUSAND SIX HUNDRED EIGHTY ONE ONLY)</t>
  </si>
  <si>
    <t>PL/JA/22374</t>
  </si>
  <si>
    <t>PL/JA/22434</t>
  </si>
  <si>
    <t>PL/JA/22527</t>
  </si>
  <si>
    <t>PL/JA/22528</t>
  </si>
  <si>
    <t>PL/JA/22579</t>
  </si>
  <si>
    <t>PL/JA/22585</t>
  </si>
  <si>
    <t>PL/JA/22525</t>
  </si>
  <si>
    <t>PL/JA/23079</t>
  </si>
  <si>
    <t>PL/JA/23577</t>
  </si>
  <si>
    <t>PL/JA/23726</t>
  </si>
  <si>
    <t>PL/JA/23925</t>
  </si>
  <si>
    <t>PL/JA/24120</t>
  </si>
  <si>
    <t>PL/JA/24184</t>
  </si>
  <si>
    <t>PL/JA/24378</t>
  </si>
  <si>
    <t>PL/JA/24351</t>
  </si>
  <si>
    <t>PL/JA/24597</t>
  </si>
  <si>
    <t>PL/JA/24539</t>
  </si>
  <si>
    <t>Bill Date:12/02/2025
Bill NO : 33477
TotalAmount:24681.00</t>
  </si>
  <si>
    <t>10458/10902</t>
  </si>
  <si>
    <t>462/911</t>
  </si>
  <si>
    <t>10460/40904/905</t>
  </si>
  <si>
    <t>10481/40944</t>
  </si>
  <si>
    <t>10488/10953</t>
  </si>
  <si>
    <t>10496/10969</t>
  </si>
  <si>
    <t>JASHIPUR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</si>
</sst>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5</xdr:col>
      <xdr:colOff>1047750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47625"/>
          <a:ext cx="37909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ATA\Downloads\PRAGATI%20NEW%20RATE%20FOR%20KORES%20WEFJAN'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AGATI"/>
    </sheetNames>
    <sheetDataSet>
      <sheetData sheetId="0">
        <row r="3">
          <cell r="A3" t="str">
            <v>ANGUL</v>
          </cell>
          <cell r="B3">
            <v>120</v>
          </cell>
          <cell r="C3">
            <v>52.5</v>
          </cell>
        </row>
        <row r="4">
          <cell r="A4" t="str">
            <v>ASKA</v>
          </cell>
          <cell r="B4">
            <v>210</v>
          </cell>
          <cell r="C4">
            <v>61.95</v>
          </cell>
        </row>
        <row r="5">
          <cell r="A5" t="str">
            <v>BALASORE</v>
          </cell>
          <cell r="B5">
            <v>180</v>
          </cell>
          <cell r="C5">
            <v>52.5</v>
          </cell>
        </row>
        <row r="6">
          <cell r="A6" t="str">
            <v>BALIAPAL</v>
          </cell>
          <cell r="B6">
            <v>250</v>
          </cell>
          <cell r="C6">
            <v>75.599999999999994</v>
          </cell>
        </row>
        <row r="7">
          <cell r="A7" t="str">
            <v>BALUGAON</v>
          </cell>
          <cell r="B7">
            <v>120</v>
          </cell>
          <cell r="C7">
            <v>52.5</v>
          </cell>
        </row>
        <row r="8">
          <cell r="A8" t="str">
            <v>BARBIL</v>
          </cell>
          <cell r="B8">
            <v>290</v>
          </cell>
          <cell r="C8">
            <v>78.75</v>
          </cell>
        </row>
        <row r="9">
          <cell r="A9" t="str">
            <v>BARGARH</v>
          </cell>
          <cell r="B9">
            <v>350</v>
          </cell>
          <cell r="C9">
            <v>61.95</v>
          </cell>
        </row>
        <row r="10">
          <cell r="A10" t="str">
            <v>BARI</v>
          </cell>
          <cell r="B10">
            <v>170</v>
          </cell>
          <cell r="C10">
            <v>75.599999999999994</v>
          </cell>
        </row>
        <row r="11">
          <cell r="A11" t="str">
            <v>BARIPADA</v>
          </cell>
          <cell r="B11">
            <v>240</v>
          </cell>
          <cell r="C11">
            <v>61.95</v>
          </cell>
        </row>
        <row r="12">
          <cell r="A12" t="str">
            <v>BELPAHAR</v>
          </cell>
          <cell r="B12">
            <v>250</v>
          </cell>
          <cell r="C12">
            <v>122.85</v>
          </cell>
        </row>
        <row r="13">
          <cell r="A13" t="str">
            <v>BERHAMPUR</v>
          </cell>
          <cell r="B13">
            <v>200</v>
          </cell>
          <cell r="C13">
            <v>52.5</v>
          </cell>
        </row>
        <row r="14">
          <cell r="A14" t="str">
            <v>BHADRAK</v>
          </cell>
          <cell r="B14">
            <v>110</v>
          </cell>
          <cell r="C14">
            <v>52.5</v>
          </cell>
        </row>
        <row r="15">
          <cell r="A15" t="str">
            <v>BHANJANAGAR</v>
          </cell>
          <cell r="B15">
            <v>250</v>
          </cell>
          <cell r="C15">
            <v>69.3</v>
          </cell>
        </row>
        <row r="16">
          <cell r="A16" t="str">
            <v>BHAWANIPATNA</v>
          </cell>
          <cell r="B16">
            <v>450</v>
          </cell>
          <cell r="C16">
            <v>106.05</v>
          </cell>
        </row>
        <row r="17">
          <cell r="A17" t="str">
            <v>BHUBANESWAR</v>
          </cell>
          <cell r="B17">
            <v>30</v>
          </cell>
          <cell r="C17">
            <v>44.1</v>
          </cell>
        </row>
        <row r="18">
          <cell r="A18" t="str">
            <v>BALANGIR</v>
          </cell>
          <cell r="B18">
            <v>350</v>
          </cell>
          <cell r="C18">
            <v>87.15</v>
          </cell>
        </row>
        <row r="19">
          <cell r="A19" t="str">
            <v>BOUDH</v>
          </cell>
          <cell r="B19">
            <v>280</v>
          </cell>
          <cell r="C19">
            <v>149.1</v>
          </cell>
        </row>
        <row r="20">
          <cell r="A20" t="str">
            <v>BRAJRAJNAGAR</v>
          </cell>
          <cell r="B20">
            <v>390</v>
          </cell>
          <cell r="C20">
            <v>122.85</v>
          </cell>
        </row>
        <row r="21">
          <cell r="A21" t="str">
            <v>CHATRAPUR</v>
          </cell>
          <cell r="B21">
            <v>165</v>
          </cell>
          <cell r="C21">
            <v>78.75</v>
          </cell>
        </row>
        <row r="22">
          <cell r="A22" t="str">
            <v>DHARAMGARH</v>
          </cell>
          <cell r="B22">
            <v>490</v>
          </cell>
          <cell r="C22">
            <v>131.25</v>
          </cell>
        </row>
        <row r="23">
          <cell r="A23" t="str">
            <v>DHENKANAL</v>
          </cell>
          <cell r="B23">
            <v>60</v>
          </cell>
          <cell r="C23">
            <v>52.5</v>
          </cell>
        </row>
        <row r="24">
          <cell r="A24" t="str">
            <v>GAMBHARIMUNDA</v>
          </cell>
          <cell r="B24">
            <v>170</v>
          </cell>
          <cell r="C24">
            <v>90.3</v>
          </cell>
        </row>
        <row r="25">
          <cell r="A25" t="str">
            <v>GUNUPUR</v>
          </cell>
          <cell r="B25">
            <v>300</v>
          </cell>
          <cell r="C25">
            <v>113.4</v>
          </cell>
        </row>
        <row r="26">
          <cell r="A26" t="str">
            <v>JAGATSINGHPUR</v>
          </cell>
          <cell r="B26">
            <v>70</v>
          </cell>
          <cell r="C26">
            <v>52.5</v>
          </cell>
        </row>
        <row r="27">
          <cell r="A27" t="str">
            <v>JAJPUR</v>
          </cell>
          <cell r="B27">
            <v>90</v>
          </cell>
          <cell r="C27">
            <v>52.5</v>
          </cell>
        </row>
        <row r="28">
          <cell r="A28" t="str">
            <v>JALESWAR</v>
          </cell>
          <cell r="B28">
            <v>195</v>
          </cell>
          <cell r="C28">
            <v>107.1</v>
          </cell>
        </row>
        <row r="29">
          <cell r="A29" t="str">
            <v>JASHIPUR</v>
          </cell>
          <cell r="B29">
            <v>270</v>
          </cell>
          <cell r="C29">
            <v>123.9</v>
          </cell>
        </row>
        <row r="30">
          <cell r="A30" t="str">
            <v>JATNI</v>
          </cell>
          <cell r="B30">
            <v>60</v>
          </cell>
          <cell r="C30">
            <v>52.5</v>
          </cell>
        </row>
        <row r="31">
          <cell r="A31" t="str">
            <v>JEYPORE</v>
          </cell>
          <cell r="B31">
            <v>650</v>
          </cell>
          <cell r="C31">
            <v>106.05</v>
          </cell>
        </row>
        <row r="32">
          <cell r="A32" t="str">
            <v>JHARSUGUDA</v>
          </cell>
          <cell r="B32">
            <v>340</v>
          </cell>
          <cell r="C32">
            <v>61.95</v>
          </cell>
        </row>
        <row r="33">
          <cell r="A33" t="str">
            <v>JUNAGARH</v>
          </cell>
          <cell r="B33">
            <v>490</v>
          </cell>
          <cell r="C33">
            <v>106.05</v>
          </cell>
        </row>
        <row r="34">
          <cell r="A34" t="str">
            <v>KAMPAGARH</v>
          </cell>
          <cell r="B34">
            <v>80</v>
          </cell>
          <cell r="C34">
            <v>69.3</v>
          </cell>
        </row>
        <row r="35">
          <cell r="A35" t="str">
            <v>KANAKPUR</v>
          </cell>
          <cell r="C35">
            <v>52.5</v>
          </cell>
        </row>
        <row r="36">
          <cell r="A36" t="str">
            <v>KANTABANJI</v>
          </cell>
          <cell r="B36">
            <v>430</v>
          </cell>
          <cell r="C36">
            <v>106.05</v>
          </cell>
        </row>
        <row r="37">
          <cell r="A37" t="str">
            <v>KARANJIA</v>
          </cell>
          <cell r="B37">
            <v>210</v>
          </cell>
          <cell r="C37">
            <v>78.75</v>
          </cell>
        </row>
        <row r="38">
          <cell r="A38" t="str">
            <v>KASHINAGAR</v>
          </cell>
          <cell r="B38">
            <v>390</v>
          </cell>
          <cell r="C38">
            <v>0</v>
          </cell>
        </row>
        <row r="39">
          <cell r="A39" t="str">
            <v>KENDRAPARA</v>
          </cell>
          <cell r="B39">
            <v>60</v>
          </cell>
          <cell r="C39">
            <v>52.5</v>
          </cell>
        </row>
        <row r="40">
          <cell r="A40" t="str">
            <v>KEONJHAR</v>
          </cell>
          <cell r="B40">
            <v>200</v>
          </cell>
          <cell r="C40">
            <v>61.95</v>
          </cell>
        </row>
        <row r="41">
          <cell r="A41" t="str">
            <v>KESINGA</v>
          </cell>
          <cell r="B41">
            <v>420</v>
          </cell>
          <cell r="C41">
            <v>113.4</v>
          </cell>
        </row>
        <row r="42">
          <cell r="A42" t="str">
            <v>KHARIAR ROAD</v>
          </cell>
          <cell r="B42">
            <v>530</v>
          </cell>
          <cell r="C42">
            <v>131.25</v>
          </cell>
        </row>
        <row r="43">
          <cell r="A43" t="str">
            <v>KHURDA</v>
          </cell>
          <cell r="B43">
            <v>60</v>
          </cell>
          <cell r="C43">
            <v>52.5</v>
          </cell>
        </row>
        <row r="44">
          <cell r="A44" t="str">
            <v>KORAPUT</v>
          </cell>
          <cell r="B44">
            <v>600</v>
          </cell>
          <cell r="C44">
            <v>113.4</v>
          </cell>
        </row>
        <row r="45">
          <cell r="A45" t="str">
            <v>MALKANGIRI</v>
          </cell>
          <cell r="B45">
            <v>650</v>
          </cell>
          <cell r="C45">
            <v>165.9</v>
          </cell>
        </row>
        <row r="46">
          <cell r="A46" t="str">
            <v>NAWRANGPUR</v>
          </cell>
          <cell r="B46">
            <v>650</v>
          </cell>
          <cell r="C46">
            <v>131.25</v>
          </cell>
        </row>
        <row r="47">
          <cell r="A47" t="str">
            <v>NAYAGARH</v>
          </cell>
          <cell r="B47">
            <v>120</v>
          </cell>
          <cell r="C47">
            <v>52.5</v>
          </cell>
        </row>
        <row r="48">
          <cell r="A48" t="str">
            <v>PARADEEP</v>
          </cell>
          <cell r="B48">
            <v>110</v>
          </cell>
          <cell r="C48">
            <v>52.5</v>
          </cell>
        </row>
        <row r="49">
          <cell r="A49" t="str">
            <v>PARALAKHEMUNDI</v>
          </cell>
          <cell r="B49">
            <v>350</v>
          </cell>
          <cell r="C49">
            <v>97.65</v>
          </cell>
        </row>
        <row r="50">
          <cell r="A50" t="str">
            <v>PHULBANI</v>
          </cell>
          <cell r="B50">
            <v>240</v>
          </cell>
          <cell r="C50">
            <v>122.85</v>
          </cell>
        </row>
        <row r="51">
          <cell r="A51" t="str">
            <v>PURI</v>
          </cell>
          <cell r="B51">
            <v>100</v>
          </cell>
          <cell r="C51">
            <v>52.5</v>
          </cell>
        </row>
        <row r="52">
          <cell r="A52" t="str">
            <v>RAIRANGPUR</v>
          </cell>
          <cell r="B52">
            <v>330</v>
          </cell>
          <cell r="C52">
            <v>106.05</v>
          </cell>
        </row>
        <row r="53">
          <cell r="A53" t="str">
            <v>RAJGANGAPUR</v>
          </cell>
          <cell r="B53">
            <v>480</v>
          </cell>
          <cell r="C53">
            <v>87.15</v>
          </cell>
        </row>
        <row r="54">
          <cell r="A54" t="str">
            <v>RAJKHARIAR</v>
          </cell>
          <cell r="B54">
            <v>520</v>
          </cell>
          <cell r="C54">
            <v>131.25</v>
          </cell>
        </row>
        <row r="55">
          <cell r="A55" t="str">
            <v>RAMBAG</v>
          </cell>
          <cell r="B55">
            <v>104</v>
          </cell>
          <cell r="C55">
            <v>63</v>
          </cell>
        </row>
        <row r="56">
          <cell r="A56" t="str">
            <v>RAYAGADA</v>
          </cell>
          <cell r="B56">
            <v>430</v>
          </cell>
          <cell r="C56">
            <v>96.6</v>
          </cell>
        </row>
        <row r="57">
          <cell r="A57" t="str">
            <v>ROURKELA</v>
          </cell>
          <cell r="B57">
            <v>400</v>
          </cell>
          <cell r="C57">
            <v>61.95</v>
          </cell>
        </row>
        <row r="58">
          <cell r="A58" t="str">
            <v>SAMBALPUR</v>
          </cell>
          <cell r="B58">
            <v>280</v>
          </cell>
          <cell r="C58">
            <v>61.95</v>
          </cell>
        </row>
        <row r="59">
          <cell r="A59" t="str">
            <v>SEMILIGUDA</v>
          </cell>
          <cell r="B59">
            <v>650</v>
          </cell>
          <cell r="C59">
            <v>131.25</v>
          </cell>
        </row>
        <row r="60">
          <cell r="A60" t="str">
            <v>SONEPUR</v>
          </cell>
          <cell r="B60">
            <v>350</v>
          </cell>
          <cell r="C60">
            <v>131.25</v>
          </cell>
        </row>
        <row r="61">
          <cell r="A61" t="str">
            <v>SORE</v>
          </cell>
          <cell r="B61">
            <v>160</v>
          </cell>
          <cell r="C61">
            <v>61.95</v>
          </cell>
        </row>
        <row r="62">
          <cell r="A62" t="str">
            <v>SUNDARGARH</v>
          </cell>
          <cell r="B62">
            <v>380</v>
          </cell>
          <cell r="C62">
            <v>78.75</v>
          </cell>
        </row>
        <row r="63">
          <cell r="A63" t="str">
            <v>SUNABEDA</v>
          </cell>
          <cell r="B63">
            <v>506</v>
          </cell>
          <cell r="C63">
            <v>0</v>
          </cell>
        </row>
        <row r="64">
          <cell r="A64" t="str">
            <v>TALCHER</v>
          </cell>
          <cell r="B64">
            <v>120</v>
          </cell>
          <cell r="C64">
            <v>52.5</v>
          </cell>
        </row>
        <row r="65">
          <cell r="A65" t="str">
            <v>TITILAGARH</v>
          </cell>
          <cell r="B65">
            <v>460</v>
          </cell>
          <cell r="C65">
            <v>113.4</v>
          </cell>
        </row>
        <row r="66">
          <cell r="A66" t="str">
            <v>UMERKOTE</v>
          </cell>
          <cell r="B66">
            <v>720</v>
          </cell>
          <cell r="C66">
            <v>149.1</v>
          </cell>
        </row>
        <row r="67">
          <cell r="A67" t="str">
            <v>ADDITIONAL CHARGES</v>
          </cell>
        </row>
        <row r="68">
          <cell r="A68" t="str">
            <v>BOARD (6sqft to 9sqft)</v>
          </cell>
          <cell r="B68" t="str">
            <v>within 100 km</v>
          </cell>
          <cell r="C68">
            <v>157.5</v>
          </cell>
        </row>
        <row r="69">
          <cell r="A69" t="str">
            <v>BOARD ( Above 9 sqft)</v>
          </cell>
          <cell r="B69" t="str">
            <v>within 100 km</v>
          </cell>
        </row>
        <row r="70">
          <cell r="A70" t="str">
            <v>BOARD (6sqft to 9sqft)</v>
          </cell>
          <cell r="B70" t="str">
            <v>above 100 km</v>
          </cell>
        </row>
        <row r="71">
          <cell r="A71" t="str">
            <v>BOARD ( Above 9 sqft)</v>
          </cell>
          <cell r="B71" t="str">
            <v>above 100 km</v>
          </cell>
        </row>
        <row r="72">
          <cell r="A72" t="str">
            <v>Fixed LR/Statistical Charges</v>
          </cell>
          <cell r="C72" t="str">
            <v>35/- (Per Consignment)</v>
          </cell>
        </row>
        <row r="73">
          <cell r="A73" t="str">
            <v>Door Delivery</v>
          </cell>
          <cell r="C73" t="str">
            <v>Included in per case cost</v>
          </cell>
        </row>
        <row r="74">
          <cell r="A74" t="str">
            <v>Pick up Charges</v>
          </cell>
          <cell r="C74" t="str">
            <v>Delivery at our Godown only</v>
          </cell>
        </row>
        <row r="75">
          <cell r="A75" t="str">
            <v>Labour Charges/ Hamali</v>
          </cell>
          <cell r="C75" t="str">
            <v>NIL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R12" sqref="R12"/>
    </sheetView>
  </sheetViews>
  <sheetFormatPr defaultRowHeight="15"/>
  <cols>
    <col min="1" max="1" width="4" style="1" customWidth="1"/>
    <col min="2" max="2" width="10.42578125" style="1" customWidth="1"/>
    <col min="3" max="3" width="12" style="1" customWidth="1"/>
    <col min="4" max="4" width="10" style="1" customWidth="1"/>
    <col min="5" max="5" width="6.28515625" style="1" bestFit="1" customWidth="1"/>
    <col min="6" max="6" width="18" style="1" bestFit="1" customWidth="1"/>
    <col min="7" max="7" width="6.7109375" style="1" customWidth="1"/>
    <col min="8" max="9" width="7.85546875" style="1" customWidth="1"/>
    <col min="10" max="10" width="7.5703125" style="1" customWidth="1"/>
    <col min="11" max="11" width="9.42578125" style="1" bestFit="1" customWidth="1"/>
    <col min="12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14" t="s">
        <v>0</v>
      </c>
      <c r="I1" s="32"/>
      <c r="J1" s="15"/>
      <c r="K1" s="16"/>
    </row>
    <row r="2" spans="1:11" ht="84" customHeight="1">
      <c r="A2" s="21" t="s">
        <v>29</v>
      </c>
      <c r="B2" s="22"/>
      <c r="C2" s="22"/>
      <c r="D2" s="22"/>
      <c r="E2" s="22"/>
      <c r="F2" s="22"/>
      <c r="G2" s="23"/>
      <c r="H2" s="17" t="s">
        <v>65</v>
      </c>
      <c r="I2" s="17"/>
      <c r="J2" s="18"/>
      <c r="K2" s="18"/>
    </row>
    <row r="3" spans="1:11" ht="15.75" customHeight="1">
      <c r="A3" s="8" t="s">
        <v>30</v>
      </c>
      <c r="B3" s="8" t="s">
        <v>1</v>
      </c>
      <c r="C3" s="8" t="s">
        <v>31</v>
      </c>
      <c r="D3" s="8" t="s">
        <v>32</v>
      </c>
      <c r="E3" s="8" t="s">
        <v>33</v>
      </c>
      <c r="F3" s="8" t="s">
        <v>46</v>
      </c>
      <c r="G3" s="8" t="s">
        <v>2</v>
      </c>
      <c r="H3" s="8" t="s">
        <v>3</v>
      </c>
      <c r="I3" s="8"/>
      <c r="J3" s="8" t="s">
        <v>34</v>
      </c>
      <c r="K3" s="8" t="s">
        <v>4</v>
      </c>
    </row>
    <row r="4" spans="1:11">
      <c r="A4" s="13">
        <v>1</v>
      </c>
      <c r="B4" s="29" t="s">
        <v>5</v>
      </c>
      <c r="C4" s="29" t="s">
        <v>48</v>
      </c>
      <c r="D4" s="29" t="s">
        <v>6</v>
      </c>
      <c r="E4" s="7" t="s">
        <v>45</v>
      </c>
      <c r="F4" s="4" t="s">
        <v>35</v>
      </c>
      <c r="G4" s="2">
        <v>6</v>
      </c>
      <c r="H4" s="10">
        <f>VLOOKUP(F4,'[1]KORAS INDIA'!$C$4:$D$69,2,FALSE)</f>
        <v>78.75</v>
      </c>
      <c r="I4" s="10">
        <f>VLOOKUP(F4,[2]PRAGATI!$A$3:$C$75,3,FALSE)</f>
        <v>78.75</v>
      </c>
      <c r="J4" s="3">
        <v>35</v>
      </c>
      <c r="K4" s="28">
        <f>G4*H4+J4</f>
        <v>507.5</v>
      </c>
    </row>
    <row r="5" spans="1:11">
      <c r="A5" s="13">
        <v>2</v>
      </c>
      <c r="B5" s="29" t="s">
        <v>5</v>
      </c>
      <c r="C5" s="29" t="s">
        <v>49</v>
      </c>
      <c r="D5" s="29" t="s">
        <v>7</v>
      </c>
      <c r="E5" s="7" t="s">
        <v>45</v>
      </c>
      <c r="F5" s="4" t="s">
        <v>36</v>
      </c>
      <c r="G5" s="2">
        <v>50</v>
      </c>
      <c r="H5" s="10">
        <f>VLOOKUP(F5,'[1]KORAS INDIA'!$C$4:$D$69,2,FALSE)</f>
        <v>61.95</v>
      </c>
      <c r="I5" s="10">
        <f>VLOOKUP(F5,[2]PRAGATI!$A$3:$C$75,3,FALSE)</f>
        <v>61.95</v>
      </c>
      <c r="J5" s="9">
        <v>35</v>
      </c>
      <c r="K5" s="9">
        <f t="shared" ref="K5:K20" si="0">G5*H5+J5</f>
        <v>3132.5</v>
      </c>
    </row>
    <row r="6" spans="1:11">
      <c r="A6" s="13">
        <v>3</v>
      </c>
      <c r="B6" s="29" t="s">
        <v>8</v>
      </c>
      <c r="C6" s="29" t="s">
        <v>50</v>
      </c>
      <c r="D6" s="29" t="s">
        <v>66</v>
      </c>
      <c r="E6" s="7" t="s">
        <v>45</v>
      </c>
      <c r="F6" s="4" t="s">
        <v>37</v>
      </c>
      <c r="G6" s="2">
        <v>15</v>
      </c>
      <c r="H6" s="10">
        <v>55.5</v>
      </c>
      <c r="I6" s="10" t="e">
        <f>VLOOKUP(F6,[2]PRAGATI!$A$3:$C$75,3,FALSE)</f>
        <v>#N/A</v>
      </c>
      <c r="J6" s="9">
        <v>35</v>
      </c>
      <c r="K6" s="9">
        <f t="shared" si="0"/>
        <v>867.5</v>
      </c>
    </row>
    <row r="7" spans="1:11">
      <c r="A7" s="13">
        <v>4</v>
      </c>
      <c r="B7" s="29" t="s">
        <v>8</v>
      </c>
      <c r="C7" s="29" t="s">
        <v>51</v>
      </c>
      <c r="D7" s="29" t="s">
        <v>9</v>
      </c>
      <c r="E7" s="7" t="s">
        <v>45</v>
      </c>
      <c r="F7" s="4" t="s">
        <v>38</v>
      </c>
      <c r="G7" s="2">
        <v>7</v>
      </c>
      <c r="H7" s="10">
        <f>VLOOKUP(F7,'[1]KORAS INDIA'!$C$4:$D$69,2,FALSE)</f>
        <v>107.1</v>
      </c>
      <c r="I7" s="10">
        <f>VLOOKUP(F7,[2]PRAGATI!$A$3:$C$75,3,FALSE)</f>
        <v>107.1</v>
      </c>
      <c r="J7" s="9">
        <v>35</v>
      </c>
      <c r="K7" s="9">
        <f t="shared" si="0"/>
        <v>784.69999999999993</v>
      </c>
    </row>
    <row r="8" spans="1:11">
      <c r="A8" s="13">
        <v>5</v>
      </c>
      <c r="B8" s="29" t="s">
        <v>8</v>
      </c>
      <c r="C8" s="29" t="s">
        <v>52</v>
      </c>
      <c r="D8" s="29" t="s">
        <v>67</v>
      </c>
      <c r="E8" s="7" t="s">
        <v>45</v>
      </c>
      <c r="F8" s="4" t="s">
        <v>39</v>
      </c>
      <c r="G8" s="2">
        <v>52</v>
      </c>
      <c r="H8" s="10">
        <f>VLOOKUP(F8,'[1]KORAS INDIA'!$C$4:$D$69,2,FALSE)</f>
        <v>52.5</v>
      </c>
      <c r="I8" s="10">
        <f>VLOOKUP(F8,[2]PRAGATI!$A$3:$C$75,3,FALSE)</f>
        <v>52.5</v>
      </c>
      <c r="J8" s="9">
        <v>35</v>
      </c>
      <c r="K8" s="9">
        <f t="shared" si="0"/>
        <v>2765</v>
      </c>
    </row>
    <row r="9" spans="1:11">
      <c r="A9" s="13">
        <v>6</v>
      </c>
      <c r="B9" s="29" t="s">
        <v>8</v>
      </c>
      <c r="C9" s="29" t="s">
        <v>53</v>
      </c>
      <c r="D9" s="29" t="s">
        <v>68</v>
      </c>
      <c r="E9" s="7" t="s">
        <v>45</v>
      </c>
      <c r="F9" s="4" t="s">
        <v>40</v>
      </c>
      <c r="G9" s="2">
        <v>33</v>
      </c>
      <c r="H9" s="10">
        <v>67</v>
      </c>
      <c r="I9" s="10">
        <f>VLOOKUP(F9,[2]PRAGATI!$A$3:$C$75,3,FALSE)</f>
        <v>0</v>
      </c>
      <c r="J9" s="9">
        <v>35</v>
      </c>
      <c r="K9" s="9">
        <f t="shared" si="0"/>
        <v>2246</v>
      </c>
    </row>
    <row r="10" spans="1:11">
      <c r="A10" s="13">
        <v>7</v>
      </c>
      <c r="B10" s="29" t="s">
        <v>8</v>
      </c>
      <c r="C10" s="29" t="s">
        <v>54</v>
      </c>
      <c r="D10" s="29" t="s">
        <v>10</v>
      </c>
      <c r="E10" s="7" t="s">
        <v>45</v>
      </c>
      <c r="F10" s="4" t="s">
        <v>41</v>
      </c>
      <c r="G10" s="2">
        <v>2</v>
      </c>
      <c r="H10" s="10">
        <f>VLOOKUP(F10,'[1]KORAS INDIA'!$C$4:$D$69,2,FALSE)</f>
        <v>52.5</v>
      </c>
      <c r="I10" s="10">
        <f>VLOOKUP(F10,[2]PRAGATI!$A$3:$C$75,3,FALSE)</f>
        <v>52.5</v>
      </c>
      <c r="J10" s="9">
        <v>35</v>
      </c>
      <c r="K10" s="9">
        <f t="shared" si="0"/>
        <v>140</v>
      </c>
    </row>
    <row r="11" spans="1:11">
      <c r="A11" s="13">
        <v>8</v>
      </c>
      <c r="B11" s="29" t="s">
        <v>11</v>
      </c>
      <c r="C11" s="29" t="s">
        <v>55</v>
      </c>
      <c r="D11" s="29" t="s">
        <v>12</v>
      </c>
      <c r="E11" s="7" t="s">
        <v>45</v>
      </c>
      <c r="F11" s="33" t="s">
        <v>72</v>
      </c>
      <c r="G11" s="2">
        <v>10</v>
      </c>
      <c r="H11" s="10">
        <v>123.9</v>
      </c>
      <c r="I11" s="10">
        <f>VLOOKUP(F11,[2]PRAGATI!$A$3:$C$75,3,FALSE)</f>
        <v>123.9</v>
      </c>
      <c r="J11" s="9">
        <v>35</v>
      </c>
      <c r="K11" s="9">
        <f t="shared" si="0"/>
        <v>1274</v>
      </c>
    </row>
    <row r="12" spans="1:11">
      <c r="A12" s="13">
        <v>9</v>
      </c>
      <c r="B12" s="29" t="s">
        <v>13</v>
      </c>
      <c r="C12" s="29" t="s">
        <v>56</v>
      </c>
      <c r="D12" s="29" t="s">
        <v>69</v>
      </c>
      <c r="E12" s="7" t="s">
        <v>45</v>
      </c>
      <c r="F12" s="4" t="s">
        <v>42</v>
      </c>
      <c r="G12" s="2">
        <v>9</v>
      </c>
      <c r="H12" s="10">
        <f>VLOOKUP(F12,'[1]KORAS INDIA'!$C$4:$D$69,2,FALSE)</f>
        <v>90.3</v>
      </c>
      <c r="I12" s="10">
        <f>VLOOKUP(F12,[2]PRAGATI!$A$3:$C$75,3,FALSE)</f>
        <v>90.3</v>
      </c>
      <c r="J12" s="9">
        <v>35</v>
      </c>
      <c r="K12" s="9">
        <f t="shared" si="0"/>
        <v>847.69999999999993</v>
      </c>
    </row>
    <row r="13" spans="1:11">
      <c r="A13" s="13">
        <v>10</v>
      </c>
      <c r="B13" s="29" t="s">
        <v>14</v>
      </c>
      <c r="C13" s="29" t="s">
        <v>57</v>
      </c>
      <c r="D13" s="29" t="s">
        <v>15</v>
      </c>
      <c r="E13" s="7" t="s">
        <v>45</v>
      </c>
      <c r="F13" s="4" t="s">
        <v>37</v>
      </c>
      <c r="G13" s="2">
        <v>12</v>
      </c>
      <c r="H13" s="10">
        <v>55.5</v>
      </c>
      <c r="I13" s="10" t="e">
        <f>VLOOKUP(F13,[2]PRAGATI!$A$3:$C$75,3,FALSE)</f>
        <v>#N/A</v>
      </c>
      <c r="J13" s="9">
        <v>35</v>
      </c>
      <c r="K13" s="9">
        <f t="shared" si="0"/>
        <v>701</v>
      </c>
    </row>
    <row r="14" spans="1:11">
      <c r="A14" s="13">
        <v>11</v>
      </c>
      <c r="B14" s="29" t="s">
        <v>16</v>
      </c>
      <c r="C14" s="29" t="s">
        <v>58</v>
      </c>
      <c r="D14" s="29" t="s">
        <v>70</v>
      </c>
      <c r="E14" s="7" t="s">
        <v>45</v>
      </c>
      <c r="F14" s="4" t="s">
        <v>39</v>
      </c>
      <c r="G14" s="2">
        <v>25</v>
      </c>
      <c r="H14" s="10">
        <f>VLOOKUP(F14,'[1]KORAS INDIA'!$C$4:$D$69,2,FALSE)</f>
        <v>52.5</v>
      </c>
      <c r="I14" s="10">
        <f>VLOOKUP(F14,[2]PRAGATI!$A$3:$C$75,3,FALSE)</f>
        <v>52.5</v>
      </c>
      <c r="J14" s="9">
        <v>35</v>
      </c>
      <c r="K14" s="9">
        <f t="shared" si="0"/>
        <v>1347.5</v>
      </c>
    </row>
    <row r="15" spans="1:11">
      <c r="A15" s="13">
        <v>12</v>
      </c>
      <c r="B15" s="29" t="s">
        <v>17</v>
      </c>
      <c r="C15" s="29" t="s">
        <v>59</v>
      </c>
      <c r="D15" s="29" t="s">
        <v>18</v>
      </c>
      <c r="E15" s="7" t="s">
        <v>45</v>
      </c>
      <c r="F15" s="4" t="s">
        <v>35</v>
      </c>
      <c r="G15" s="2">
        <v>28</v>
      </c>
      <c r="H15" s="10">
        <f>VLOOKUP(F15,'[1]KORAS INDIA'!$C$4:$D$69,2,FALSE)</f>
        <v>78.75</v>
      </c>
      <c r="I15" s="10">
        <f>VLOOKUP(F15,[2]PRAGATI!$A$3:$C$75,3,FALSE)</f>
        <v>78.75</v>
      </c>
      <c r="J15" s="9">
        <v>35</v>
      </c>
      <c r="K15" s="9">
        <f t="shared" si="0"/>
        <v>2240</v>
      </c>
    </row>
    <row r="16" spans="1:11">
      <c r="A16" s="13">
        <v>13</v>
      </c>
      <c r="B16" s="29" t="s">
        <v>19</v>
      </c>
      <c r="C16" s="29" t="s">
        <v>60</v>
      </c>
      <c r="D16" s="29" t="s">
        <v>71</v>
      </c>
      <c r="E16" s="7" t="s">
        <v>45</v>
      </c>
      <c r="F16" s="4" t="s">
        <v>42</v>
      </c>
      <c r="G16" s="2">
        <v>11</v>
      </c>
      <c r="H16" s="5">
        <f>VLOOKUP(F16,'[1]KORAS INDIA'!$C$4:$D$69,2,FALSE)</f>
        <v>90.3</v>
      </c>
      <c r="I16" s="10">
        <f>VLOOKUP(F16,[2]PRAGATI!$A$3:$C$75,3,FALSE)</f>
        <v>90.3</v>
      </c>
      <c r="J16" s="9">
        <v>35</v>
      </c>
      <c r="K16" s="9">
        <f t="shared" si="0"/>
        <v>1028.3</v>
      </c>
    </row>
    <row r="17" spans="1:11">
      <c r="A17" s="13">
        <v>14</v>
      </c>
      <c r="B17" s="29" t="s">
        <v>20</v>
      </c>
      <c r="C17" s="29" t="s">
        <v>61</v>
      </c>
      <c r="D17" s="29" t="s">
        <v>21</v>
      </c>
      <c r="E17" s="7" t="s">
        <v>45</v>
      </c>
      <c r="F17" s="4" t="s">
        <v>43</v>
      </c>
      <c r="G17" s="2">
        <v>30</v>
      </c>
      <c r="H17" s="5">
        <f>VLOOKUP(F17,'[1]KORAS INDIA'!$C$4:$D$69,2,FALSE)</f>
        <v>106.05</v>
      </c>
      <c r="I17" s="10">
        <f>VLOOKUP(F17,[2]PRAGATI!$A$3:$C$75,3,FALSE)</f>
        <v>106.05</v>
      </c>
      <c r="J17" s="9">
        <v>35</v>
      </c>
      <c r="K17" s="9">
        <f t="shared" si="0"/>
        <v>3216.5</v>
      </c>
    </row>
    <row r="18" spans="1:11">
      <c r="A18" s="13">
        <v>15</v>
      </c>
      <c r="B18" s="29" t="s">
        <v>20</v>
      </c>
      <c r="C18" s="29" t="s">
        <v>62</v>
      </c>
      <c r="D18" s="29" t="s">
        <v>22</v>
      </c>
      <c r="E18" s="7" t="s">
        <v>45</v>
      </c>
      <c r="F18" s="4" t="s">
        <v>39</v>
      </c>
      <c r="G18" s="2">
        <v>9</v>
      </c>
      <c r="H18" s="5">
        <f>VLOOKUP(F18,'[1]KORAS INDIA'!$C$4:$D$69,2,FALSE)</f>
        <v>52.5</v>
      </c>
      <c r="I18" s="10">
        <f>VLOOKUP(F18,[2]PRAGATI!$A$3:$C$75,3,FALSE)</f>
        <v>52.5</v>
      </c>
      <c r="J18" s="9">
        <v>35</v>
      </c>
      <c r="K18" s="9">
        <f t="shared" si="0"/>
        <v>507.5</v>
      </c>
    </row>
    <row r="19" spans="1:11">
      <c r="A19" s="13">
        <v>16</v>
      </c>
      <c r="B19" s="29" t="s">
        <v>23</v>
      </c>
      <c r="C19" s="29" t="s">
        <v>63</v>
      </c>
      <c r="D19" s="29" t="s">
        <v>24</v>
      </c>
      <c r="E19" s="7" t="s">
        <v>45</v>
      </c>
      <c r="F19" s="4" t="s">
        <v>44</v>
      </c>
      <c r="G19" s="2">
        <v>16</v>
      </c>
      <c r="H19" s="5">
        <f>VLOOKUP(F19,'[1]KORAS INDIA'!$C$4:$D$69,2,FALSE)</f>
        <v>149.1</v>
      </c>
      <c r="I19" s="10">
        <f>VLOOKUP(F19,[2]PRAGATI!$A$3:$C$75,3,FALSE)</f>
        <v>149.1</v>
      </c>
      <c r="J19" s="9">
        <v>35</v>
      </c>
      <c r="K19" s="9">
        <f t="shared" si="0"/>
        <v>2420.6</v>
      </c>
    </row>
    <row r="20" spans="1:11">
      <c r="A20" s="31">
        <v>17</v>
      </c>
      <c r="B20" s="29" t="s">
        <v>23</v>
      </c>
      <c r="C20" s="29" t="s">
        <v>64</v>
      </c>
      <c r="D20" s="29" t="s">
        <v>25</v>
      </c>
      <c r="E20" s="7" t="s">
        <v>45</v>
      </c>
      <c r="F20" s="33" t="s">
        <v>72</v>
      </c>
      <c r="G20" s="2">
        <v>5</v>
      </c>
      <c r="H20" s="5">
        <v>123.9</v>
      </c>
      <c r="I20" s="10">
        <f>VLOOKUP(F20,[2]PRAGATI!$A$3:$C$75,3,FALSE)</f>
        <v>123.9</v>
      </c>
      <c r="J20" s="9">
        <v>35</v>
      </c>
      <c r="K20" s="9">
        <f t="shared" si="0"/>
        <v>654.5</v>
      </c>
    </row>
    <row r="21" spans="1:11">
      <c r="A21" s="25" t="s">
        <v>47</v>
      </c>
      <c r="B21" s="26"/>
      <c r="C21" s="26"/>
      <c r="D21" s="26"/>
      <c r="E21" s="26"/>
      <c r="F21" s="26"/>
      <c r="G21" s="26"/>
      <c r="H21" s="26"/>
      <c r="I21" s="26"/>
      <c r="J21" s="27"/>
      <c r="K21" s="12">
        <f>ROUND(SUM(K4:K20),0)</f>
        <v>24681</v>
      </c>
    </row>
    <row r="22" spans="1:11">
      <c r="A22" s="30" t="s">
        <v>26</v>
      </c>
      <c r="B22" s="18"/>
      <c r="C22" s="18"/>
      <c r="D22" s="18"/>
      <c r="E22" s="18"/>
      <c r="F22" s="18"/>
      <c r="G22" s="18"/>
      <c r="H22" s="18"/>
      <c r="I22" s="18"/>
      <c r="J22" s="18"/>
      <c r="K22" s="6"/>
    </row>
    <row r="23" spans="1:11">
      <c r="A23" s="30" t="s">
        <v>27</v>
      </c>
      <c r="B23" s="18"/>
      <c r="C23" s="18"/>
      <c r="D23" s="18"/>
      <c r="E23" s="18"/>
      <c r="F23" s="18"/>
      <c r="G23" s="18"/>
      <c r="H23" s="18"/>
      <c r="I23" s="18"/>
      <c r="J23" s="18"/>
      <c r="K23" s="6"/>
    </row>
    <row r="24" spans="1:11" ht="30" customHeight="1">
      <c r="A24" s="24" t="s">
        <v>28</v>
      </c>
      <c r="B24" s="15"/>
      <c r="C24" s="15"/>
      <c r="D24" s="15"/>
      <c r="E24" s="15"/>
      <c r="F24" s="15"/>
      <c r="G24" s="15"/>
      <c r="H24" s="15"/>
      <c r="I24" s="15"/>
      <c r="J24" s="15"/>
      <c r="K24" s="16"/>
    </row>
    <row r="25" spans="1:11">
      <c r="G25" s="11">
        <f>SUM(G4:G20)</f>
        <v>320</v>
      </c>
    </row>
  </sheetData>
  <mergeCells count="61">
    <mergeCell ref="A23:J23"/>
    <mergeCell ref="A22:J22"/>
    <mergeCell ref="A20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6"/>
    <mergeCell ref="C6"/>
    <mergeCell ref="D6"/>
    <mergeCell ref="B9"/>
    <mergeCell ref="C9"/>
    <mergeCell ref="D9"/>
    <mergeCell ref="B8"/>
    <mergeCell ref="C8"/>
    <mergeCell ref="D8"/>
    <mergeCell ref="H1:K1"/>
    <mergeCell ref="H2:K2"/>
    <mergeCell ref="A1:G1"/>
    <mergeCell ref="A2:G2"/>
    <mergeCell ref="A24:K24"/>
    <mergeCell ref="A21:J21"/>
    <mergeCell ref="K4"/>
    <mergeCell ref="B5"/>
    <mergeCell ref="C5"/>
    <mergeCell ref="D5"/>
    <mergeCell ref="B4"/>
    <mergeCell ref="C4"/>
    <mergeCell ref="D4"/>
    <mergeCell ref="B7"/>
    <mergeCell ref="C7"/>
    <mergeCell ref="D7"/>
  </mergeCells>
  <conditionalFormatting sqref="C1:C1048576">
    <cfRule type="duplicateValues" dxfId="1" priority="1"/>
    <cfRule type="duplicateValues" dxfId="0" priority="2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2025-02-12T04:46:51Z</cp:lastPrinted>
  <dcterms:created xsi:type="dcterms:W3CDTF">2025-02-07T07:19:51Z</dcterms:created>
  <dcterms:modified xsi:type="dcterms:W3CDTF">2025-02-19T14:21:54Z</dcterms:modified>
</cp:coreProperties>
</file>