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Sheet1!$A$7:$M$59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59" i="1"/>
  <c r="G59"/>
  <c r="J57"/>
  <c r="I57"/>
  <c r="M57" s="1"/>
  <c r="J56"/>
  <c r="I56"/>
  <c r="M56" s="1"/>
  <c r="J55"/>
  <c r="I55"/>
  <c r="M55" s="1"/>
  <c r="J54"/>
  <c r="I54"/>
  <c r="M54" s="1"/>
  <c r="J53"/>
  <c r="I53"/>
  <c r="M53" s="1"/>
  <c r="J52"/>
  <c r="I52"/>
  <c r="M52" s="1"/>
  <c r="J51"/>
  <c r="I51"/>
  <c r="M51" s="1"/>
  <c r="J50"/>
  <c r="I50"/>
  <c r="M50" s="1"/>
  <c r="J49"/>
  <c r="I49"/>
  <c r="M49" s="1"/>
  <c r="J48"/>
  <c r="I48"/>
  <c r="M48" s="1"/>
  <c r="J47"/>
  <c r="I47"/>
  <c r="M47" s="1"/>
  <c r="J46"/>
  <c r="I46"/>
  <c r="M46" s="1"/>
  <c r="J45"/>
  <c r="I45"/>
  <c r="M45" s="1"/>
  <c r="J44"/>
  <c r="I44"/>
  <c r="M44" s="1"/>
  <c r="J43"/>
  <c r="I43"/>
  <c r="M43" s="1"/>
  <c r="J42"/>
  <c r="I42"/>
  <c r="M42" s="1"/>
  <c r="J41"/>
  <c r="I41"/>
  <c r="M41" s="1"/>
  <c r="J40"/>
  <c r="I40"/>
  <c r="M40" s="1"/>
  <c r="J39"/>
  <c r="I39"/>
  <c r="M39" s="1"/>
  <c r="J38"/>
  <c r="I38"/>
  <c r="M38" s="1"/>
  <c r="J37"/>
  <c r="I37"/>
  <c r="M37" s="1"/>
  <c r="J36"/>
  <c r="I36"/>
  <c r="M36" s="1"/>
  <c r="J35"/>
  <c r="I35"/>
  <c r="M35" s="1"/>
  <c r="J34"/>
  <c r="I34"/>
  <c r="M34" s="1"/>
  <c r="J33"/>
  <c r="I33"/>
  <c r="M33" s="1"/>
  <c r="J32"/>
  <c r="I32"/>
  <c r="M32" s="1"/>
  <c r="J31"/>
  <c r="I31"/>
  <c r="M31" s="1"/>
  <c r="J30"/>
  <c r="I30"/>
  <c r="M30" s="1"/>
  <c r="J29"/>
  <c r="I29"/>
  <c r="M29" s="1"/>
  <c r="J28"/>
  <c r="I28"/>
  <c r="M28" s="1"/>
  <c r="J27"/>
  <c r="I27"/>
  <c r="M27" s="1"/>
  <c r="J26"/>
  <c r="I26"/>
  <c r="M26" s="1"/>
  <c r="J25"/>
  <c r="I25"/>
  <c r="M25" s="1"/>
  <c r="J24"/>
  <c r="I24"/>
  <c r="M24" s="1"/>
  <c r="J23"/>
  <c r="I23"/>
  <c r="M23" s="1"/>
  <c r="J22"/>
  <c r="I22"/>
  <c r="M22" s="1"/>
  <c r="J21"/>
  <c r="I21"/>
  <c r="M21" s="1"/>
  <c r="J20"/>
  <c r="I20"/>
  <c r="M20" s="1"/>
  <c r="J19"/>
  <c r="I19"/>
  <c r="M19" s="1"/>
  <c r="J18"/>
  <c r="I18"/>
  <c r="M18" s="1"/>
  <c r="J17"/>
  <c r="I17"/>
  <c r="M17" s="1"/>
  <c r="J16"/>
  <c r="I16"/>
  <c r="M16" s="1"/>
  <c r="J15"/>
  <c r="I15"/>
  <c r="M15" s="1"/>
  <c r="J14"/>
  <c r="I14"/>
  <c r="M14" s="1"/>
  <c r="J13"/>
  <c r="I13"/>
  <c r="M13" s="1"/>
  <c r="J12"/>
  <c r="I12"/>
  <c r="M12" s="1"/>
  <c r="J11"/>
  <c r="I11"/>
  <c r="M11" s="1"/>
  <c r="J10"/>
  <c r="I10"/>
  <c r="M10" s="1"/>
  <c r="J9"/>
  <c r="I9"/>
  <c r="M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J8"/>
  <c r="I8"/>
  <c r="M8" l="1"/>
  <c r="M58"/>
</calcChain>
</file>

<file path=xl/sharedStrings.xml><?xml version="1.0" encoding="utf-8"?>
<sst xmlns="http://schemas.openxmlformats.org/spreadsheetml/2006/main" count="280" uniqueCount="211">
  <si>
    <t>TO,</t>
  </si>
  <si>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</si>
  <si>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</si>
  <si>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</si>
  <si>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</si>
  <si>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</si>
  <si>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</si>
  <si>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</si>
  <si>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</si>
  <si>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</si>
  <si>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</si>
  <si>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</si>
  <si>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LR CH.</t>
  </si>
  <si>
    <t>JAGATPUR, CUTTACK</t>
  </si>
  <si>
    <t>M/S : EASTERN GOURMENT PVT. LTD.</t>
  </si>
  <si>
    <t>GSTIN: 21AACCE8519M1ZJ</t>
  </si>
  <si>
    <t>WEIGHT</t>
  </si>
  <si>
    <t>HML</t>
  </si>
  <si>
    <t>NABARANGPUR</t>
  </si>
  <si>
    <t>GUNUPUR</t>
  </si>
  <si>
    <t>PRAGATI LOGISTICS</t>
  </si>
  <si>
    <t>FROM</t>
  </si>
  <si>
    <t>CTC</t>
  </si>
  <si>
    <t>KUAKHIA</t>
  </si>
  <si>
    <t>JUNAGARH</t>
  </si>
  <si>
    <t xml:space="preserve">PARALAKHEMUNDI </t>
  </si>
  <si>
    <t>INV. NO.</t>
  </si>
  <si>
    <t>DD.CH.</t>
  </si>
  <si>
    <t>BARIPADA</t>
  </si>
  <si>
    <t>TALCHER</t>
  </si>
  <si>
    <t>DAMANJODI</t>
  </si>
  <si>
    <t>JAJPUR TOWN</t>
  </si>
  <si>
    <t>BHANDARIPOKHARI</t>
  </si>
  <si>
    <t>TITILAGARH</t>
  </si>
  <si>
    <t>JEYPORE</t>
  </si>
  <si>
    <t>KUMULI</t>
  </si>
  <si>
    <t>RAYAGADA</t>
  </si>
  <si>
    <t>PADMAPUR</t>
  </si>
  <si>
    <t>MALKANGIRI</t>
  </si>
  <si>
    <t>BARBIL</t>
  </si>
  <si>
    <t>Thanking You…</t>
  </si>
  <si>
    <t>GST to be paid by Consignor under Reverse Charge Mechanism (RCM) as per GST ACT</t>
  </si>
  <si>
    <t>MONTH   : DECEMBER, 2021</t>
  </si>
  <si>
    <t>BILL DATE : 31/12/2021</t>
  </si>
  <si>
    <t>KINDLY ,VERIFY &amp; CONFIRM US  WITHIN 7 DAYS , ELSE GST WILL BE FILLED  ON 20TH JANUARY, 2022.</t>
  </si>
  <si>
    <t>LR NO</t>
  </si>
  <si>
    <t>Consignee Name</t>
  </si>
  <si>
    <t>PL/JA/18419/21-22</t>
  </si>
  <si>
    <t>1512/2829</t>
  </si>
  <si>
    <t>BALIAPAL</t>
  </si>
  <si>
    <t>MAA SINGHABAHINI ENTERPRISES</t>
  </si>
  <si>
    <t>PL/JA/18603/21-22</t>
  </si>
  <si>
    <t>908002868</t>
  </si>
  <si>
    <t>Sambhulal Modi</t>
  </si>
  <si>
    <t>PL/JA/18631/21-22</t>
  </si>
  <si>
    <t>740001509/908002827</t>
  </si>
  <si>
    <t>KOTPAD</t>
  </si>
  <si>
    <t>RAJAT TRADERS</t>
  </si>
  <si>
    <t>PL/JA/18634/21-22</t>
  </si>
  <si>
    <t>1511/2828</t>
  </si>
  <si>
    <t>Shiv Prasad Agrawal</t>
  </si>
  <si>
    <t>PL/JA/18701/21-22</t>
  </si>
  <si>
    <t>908002846</t>
  </si>
  <si>
    <t>BALASORE</t>
  </si>
  <si>
    <t>SARASWATI TRADERS</t>
  </si>
  <si>
    <t>PL/JA/18830/21-22</t>
  </si>
  <si>
    <t>1535/2864</t>
  </si>
  <si>
    <t>TARBHA</t>
  </si>
  <si>
    <t>RADHA KISHAN STORE</t>
  </si>
  <si>
    <t>PL/JA/18916/21-22</t>
  </si>
  <si>
    <t>2847</t>
  </si>
  <si>
    <t>Ram Kumar Agrawal and Sons</t>
  </si>
  <si>
    <t>PL/JA/18968/21-22</t>
  </si>
  <si>
    <t>1536/2865</t>
  </si>
  <si>
    <t>KANTABANJI</t>
  </si>
  <si>
    <t>geeta enterprises k</t>
  </si>
  <si>
    <t>PL/JA/18978/21-22</t>
  </si>
  <si>
    <t>2854/1532</t>
  </si>
  <si>
    <t xml:space="preserve">adisakti traders </t>
  </si>
  <si>
    <t>PL/JA/18981/21-22</t>
  </si>
  <si>
    <t>2866/1537</t>
  </si>
  <si>
    <t>SAGAR ENTERPRISES</t>
  </si>
  <si>
    <t>PL/JA/18982/21-22</t>
  </si>
  <si>
    <t>2867</t>
  </si>
  <si>
    <t>sumathi enterprises</t>
  </si>
  <si>
    <t>PL/JA/19033/21-22</t>
  </si>
  <si>
    <t>1529</t>
  </si>
  <si>
    <t>MARSHAGHAI</t>
  </si>
  <si>
    <t>om sai agency</t>
  </si>
  <si>
    <t>PL/JA/19034/21-22</t>
  </si>
  <si>
    <t>1534</t>
  </si>
  <si>
    <t>SHREE BALAJI TRADERS</t>
  </si>
  <si>
    <t>PL/JA/19035/21-22</t>
  </si>
  <si>
    <t>2851</t>
  </si>
  <si>
    <t>PATTAMUNDAI</t>
  </si>
  <si>
    <t>Mahalaxmi Store</t>
  </si>
  <si>
    <t>PL/JA/19162/21-22</t>
  </si>
  <si>
    <t>908002853</t>
  </si>
  <si>
    <t xml:space="preserve">sri ram traders </t>
  </si>
  <si>
    <t>PL/JA/19206/21-22</t>
  </si>
  <si>
    <t>2852/1531</t>
  </si>
  <si>
    <t>sri balaji general store padampur</t>
  </si>
  <si>
    <t>PL/JA/19262/21-22</t>
  </si>
  <si>
    <t>740001566</t>
  </si>
  <si>
    <t>PL/JA/19263/21-22</t>
  </si>
  <si>
    <t>740001568</t>
  </si>
  <si>
    <t>OMM SAI TRADERS</t>
  </si>
  <si>
    <t>PL/JA/19279/21-22</t>
  </si>
  <si>
    <t>1569</t>
  </si>
  <si>
    <t>PL/JA/19286/21-22</t>
  </si>
  <si>
    <t>1565</t>
  </si>
  <si>
    <t>JAJPUR ROAD</t>
  </si>
  <si>
    <t>BIRAJA BHANDAR</t>
  </si>
  <si>
    <t>PL/JA/19289/21-22</t>
  </si>
  <si>
    <t>1563</t>
  </si>
  <si>
    <t>tarini enterprises kuakhia</t>
  </si>
  <si>
    <t>PL/JA/19290/21-22</t>
  </si>
  <si>
    <t>1562</t>
  </si>
  <si>
    <t>OMM TRADERS</t>
  </si>
  <si>
    <t>PL/JA/19320/21-22</t>
  </si>
  <si>
    <t>1561</t>
  </si>
  <si>
    <t>SHREE GANESH AGENCY JAJPUR</t>
  </si>
  <si>
    <t>J188</t>
  </si>
  <si>
    <t>AGARPADA</t>
  </si>
  <si>
    <t>LAXMI STORE</t>
  </si>
  <si>
    <t>PL/JA/19380/21-22</t>
  </si>
  <si>
    <t>2941</t>
  </si>
  <si>
    <t>PURNABASI ENTERPRISES</t>
  </si>
  <si>
    <t>PL/JA/19491/21-22</t>
  </si>
  <si>
    <t>740001577</t>
  </si>
  <si>
    <t>BHADRAK</t>
  </si>
  <si>
    <t>kamla agency bhadrak</t>
  </si>
  <si>
    <t>PL/JA/19498/21-22</t>
  </si>
  <si>
    <t>908002965</t>
  </si>
  <si>
    <t>PL/JA/19582/21-22</t>
  </si>
  <si>
    <t>2967</t>
  </si>
  <si>
    <t>PL/JA/19936/21-22</t>
  </si>
  <si>
    <t>2971</t>
  </si>
  <si>
    <t>KEONJHAR</t>
  </si>
  <si>
    <t>pragati enterprises</t>
  </si>
  <si>
    <t>PL/JA/19793/21-22</t>
  </si>
  <si>
    <t>1586</t>
  </si>
  <si>
    <t>PALASUDHA</t>
  </si>
  <si>
    <t>tirupati agency</t>
  </si>
  <si>
    <t>PL/JA/19913/21-22</t>
  </si>
  <si>
    <t>908002970</t>
  </si>
  <si>
    <t>shakti enterprises</t>
  </si>
  <si>
    <t>PL/JA/19931/21-22</t>
  </si>
  <si>
    <t>1582</t>
  </si>
  <si>
    <t>SRI RAM KIRANA GENERAL STORES</t>
  </si>
  <si>
    <t>PL/JA/19932/21-22</t>
  </si>
  <si>
    <t>1583</t>
  </si>
  <si>
    <t>PL/JA/19940/21-22</t>
  </si>
  <si>
    <t>1597/2982</t>
  </si>
  <si>
    <t>KHARIAR ROAD</t>
  </si>
  <si>
    <t>abhi store</t>
  </si>
  <si>
    <t>PL/JA/19949/21-22</t>
  </si>
  <si>
    <t>740001598</t>
  </si>
  <si>
    <t>HATATOTA</t>
  </si>
  <si>
    <t>PL/JA/20337/21-22</t>
  </si>
  <si>
    <t>1607/3010</t>
  </si>
  <si>
    <t>JHARSUGUDA</t>
  </si>
  <si>
    <t>VISHAL ENTERPRISE</t>
  </si>
  <si>
    <t>PL/JA/20245/21-22</t>
  </si>
  <si>
    <t>1606/3005</t>
  </si>
  <si>
    <t>BHADRAK KALI BHANDAR</t>
  </si>
  <si>
    <t>PL/JA/20248/21-22</t>
  </si>
  <si>
    <t>1605/3004</t>
  </si>
  <si>
    <t>ORIKANTA</t>
  </si>
  <si>
    <t xml:space="preserve">shree enterprises orikanta </t>
  </si>
  <si>
    <t>PL/JA/20305/21-22</t>
  </si>
  <si>
    <t>1604/3003</t>
  </si>
  <si>
    <t>S NAGESWAR RAO</t>
  </si>
  <si>
    <t>PL/JA/20355/21-22</t>
  </si>
  <si>
    <t>1614</t>
  </si>
  <si>
    <t>adishakti traders</t>
  </si>
  <si>
    <t>PL/JA/20367/21-22</t>
  </si>
  <si>
    <t>3018</t>
  </si>
  <si>
    <t>BAMARA</t>
  </si>
  <si>
    <t>JAGADAMBA AGENCY</t>
  </si>
  <si>
    <t>PL/JA/20401/21-22</t>
  </si>
  <si>
    <t>908003014</t>
  </si>
  <si>
    <t>PL/JA/21346/21-22</t>
  </si>
  <si>
    <t>740001618</t>
  </si>
  <si>
    <t>BHOGRAI</t>
  </si>
  <si>
    <t>BIJAY BASULI AGENCY</t>
  </si>
  <si>
    <t>PL/JA/20579/21-22</t>
  </si>
  <si>
    <t>908003023</t>
  </si>
  <si>
    <t>surana trading co malkangiri</t>
  </si>
  <si>
    <t>PL/JA/20643/21-22</t>
  </si>
  <si>
    <t>1629/3043</t>
  </si>
  <si>
    <t>PL/JA/20597/21-22</t>
  </si>
  <si>
    <t>1632/3046</t>
  </si>
  <si>
    <t>BHAWANIPATNA</t>
  </si>
  <si>
    <t>dipsons traders</t>
  </si>
  <si>
    <t>PL/JA/20618/21-22</t>
  </si>
  <si>
    <t>740001617/908003024</t>
  </si>
  <si>
    <t>ROYAL DISTRIBUTORS</t>
  </si>
  <si>
    <t>PL/JA/20669/21-22</t>
  </si>
  <si>
    <t>3047</t>
  </si>
  <si>
    <t>omm bashudevaya distributer</t>
  </si>
  <si>
    <t>PL/JA/21445/21-22</t>
  </si>
  <si>
    <t>1679</t>
  </si>
  <si>
    <t>CHAMPUA</t>
  </si>
  <si>
    <t>shree durga agency champua</t>
  </si>
  <si>
    <t>PL/JA/21297/21-22</t>
  </si>
  <si>
    <t>908003088/740001658</t>
  </si>
  <si>
    <t>KHATIGUDA</t>
  </si>
  <si>
    <t>omm sai distributer</t>
  </si>
  <si>
    <t>(RUPEES TWO LAKH TWENTY THREE THOUSAND FIVE HUNDRED FOUR ONLY)</t>
  </si>
  <si>
    <t xml:space="preserve">BILL NO.   : INV-40413/21-22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</si>
</sst>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</font>
    <font>
      <b/>
      <sz val="11"/>
      <color rgb="FF000000"/>
      <name val="Kinnari"/>
    </font>
    <font>
      <sz val="11"/>
      <color rgb="FF000000"/>
      <name val="Kinnari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NumberFormat="1" applyFont="1" applyAlignment="1">
      <alignment horizontal="left" vertical="center" indent="4"/>
    </xf>
    <xf numFmtId="165" fontId="4" fillId="0" borderId="0" xfId="0" applyNumberFormat="1" applyFont="1" applyAlignment="1">
      <alignment horizontal="left" vertical="center" indent="6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NumberFormat="1" applyFont="1" applyFill="1" applyAlignment="1">
      <alignment horizontal="left"/>
    </xf>
    <xf numFmtId="164" fontId="0" fillId="0" borderId="0" xfId="0" applyNumberFormat="1" applyFont="1"/>
    <xf numFmtId="0" fontId="0" fillId="0" borderId="0" xfId="0" applyFont="1"/>
    <xf numFmtId="0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2" fontId="8" fillId="0" borderId="3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2" fontId="0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0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2">
          <cell r="D2" t="str">
            <v>AUG, 2020.</v>
          </cell>
          <cell r="E2" t="str">
            <v>APRIL, 2021</v>
          </cell>
        </row>
        <row r="3">
          <cell r="C3" t="str">
            <v>DESTINATION</v>
          </cell>
          <cell r="D3" t="str">
            <v>PRV RATE / KG.</v>
          </cell>
          <cell r="E3" t="str">
            <v>NEW RATE/ KG.</v>
          </cell>
        </row>
        <row r="4">
          <cell r="C4" t="str">
            <v>ANANDPUR</v>
          </cell>
          <cell r="D4">
            <v>2.02</v>
          </cell>
          <cell r="E4">
            <v>2.2200000000000002</v>
          </cell>
        </row>
        <row r="5">
          <cell r="C5" t="str">
            <v>ANGUL</v>
          </cell>
          <cell r="D5">
            <v>1.9</v>
          </cell>
          <cell r="E5">
            <v>2.09</v>
          </cell>
        </row>
        <row r="6">
          <cell r="C6" t="str">
            <v>ASKA</v>
          </cell>
          <cell r="D6">
            <v>2.2799999999999998</v>
          </cell>
          <cell r="E6">
            <v>2.5099999999999998</v>
          </cell>
        </row>
        <row r="7">
          <cell r="C7" t="str">
            <v>ATHAMALLIK</v>
          </cell>
          <cell r="D7">
            <v>2.66</v>
          </cell>
          <cell r="E7">
            <v>2.93</v>
          </cell>
        </row>
        <row r="8">
          <cell r="C8" t="str">
            <v>BADAGON</v>
          </cell>
          <cell r="D8">
            <v>3.58</v>
          </cell>
          <cell r="E8">
            <v>3.94</v>
          </cell>
        </row>
        <row r="9">
          <cell r="C9" t="str">
            <v>BALAKATI</v>
          </cell>
          <cell r="D9">
            <v>1.77</v>
          </cell>
          <cell r="E9">
            <v>1.95</v>
          </cell>
        </row>
        <row r="10">
          <cell r="C10" t="str">
            <v>BALASORE</v>
          </cell>
          <cell r="D10">
            <v>2.02</v>
          </cell>
          <cell r="E10">
            <v>2.2200000000000002</v>
          </cell>
        </row>
        <row r="11">
          <cell r="C11" t="str">
            <v>BALIANTA</v>
          </cell>
          <cell r="D11">
            <v>1.65</v>
          </cell>
          <cell r="E11">
            <v>1.82</v>
          </cell>
        </row>
        <row r="12">
          <cell r="C12" t="str">
            <v>BALIAPAL</v>
          </cell>
          <cell r="D12">
            <v>2.34</v>
          </cell>
          <cell r="E12">
            <v>2.57</v>
          </cell>
        </row>
        <row r="13">
          <cell r="C13" t="str">
            <v>BALICHANDRAPUR</v>
          </cell>
          <cell r="D13">
            <v>2.02</v>
          </cell>
          <cell r="E13">
            <v>2.2200000000000002</v>
          </cell>
        </row>
        <row r="14">
          <cell r="C14" t="str">
            <v>BALUGAON</v>
          </cell>
          <cell r="D14">
            <v>2.5299999999999998</v>
          </cell>
          <cell r="E14">
            <v>2.78</v>
          </cell>
        </row>
        <row r="15">
          <cell r="C15" t="str">
            <v>BAMARA</v>
          </cell>
          <cell r="D15">
            <v>3.85</v>
          </cell>
          <cell r="E15">
            <v>4.24</v>
          </cell>
        </row>
        <row r="16">
          <cell r="C16" t="str">
            <v>BANDHABAHAL</v>
          </cell>
          <cell r="D16">
            <v>2.16</v>
          </cell>
          <cell r="E16">
            <v>2.38</v>
          </cell>
        </row>
        <row r="17">
          <cell r="C17" t="str">
            <v>BANKI</v>
          </cell>
          <cell r="D17">
            <v>1.9</v>
          </cell>
          <cell r="E17">
            <v>2.09</v>
          </cell>
        </row>
        <row r="18">
          <cell r="C18" t="str">
            <v>BARAGARH</v>
          </cell>
          <cell r="D18">
            <v>2.16</v>
          </cell>
          <cell r="E18">
            <v>2.38</v>
          </cell>
        </row>
        <row r="19">
          <cell r="C19" t="str">
            <v>BARAMBA</v>
          </cell>
          <cell r="D19">
            <v>1.9</v>
          </cell>
          <cell r="E19">
            <v>2.09</v>
          </cell>
        </row>
        <row r="20">
          <cell r="C20" t="str">
            <v>BARBIL</v>
          </cell>
          <cell r="D20">
            <v>3.29</v>
          </cell>
          <cell r="E20">
            <v>3.62</v>
          </cell>
        </row>
        <row r="21">
          <cell r="C21" t="str">
            <v>BARGAON</v>
          </cell>
          <cell r="D21">
            <v>1.9</v>
          </cell>
          <cell r="E21">
            <v>2.09</v>
          </cell>
        </row>
        <row r="22">
          <cell r="C22" t="str">
            <v>BARIPADA</v>
          </cell>
          <cell r="D22">
            <v>2.16</v>
          </cell>
          <cell r="E22">
            <v>2.38</v>
          </cell>
        </row>
        <row r="23">
          <cell r="C23" t="str">
            <v>BARPALI</v>
          </cell>
          <cell r="D23">
            <v>2.5299999999999998</v>
          </cell>
          <cell r="E23">
            <v>2.78</v>
          </cell>
        </row>
        <row r="24">
          <cell r="C24" t="str">
            <v>BASTA</v>
          </cell>
          <cell r="D24">
            <v>2.75</v>
          </cell>
          <cell r="E24">
            <v>3.03</v>
          </cell>
        </row>
        <row r="25">
          <cell r="C25" t="str">
            <v>BERHAMPUR</v>
          </cell>
          <cell r="D25">
            <v>1.9</v>
          </cell>
          <cell r="E25">
            <v>2.09</v>
          </cell>
        </row>
        <row r="26">
          <cell r="C26" t="str">
            <v>BHADRAK</v>
          </cell>
          <cell r="D26">
            <v>1.9</v>
          </cell>
          <cell r="E26">
            <v>2.09</v>
          </cell>
        </row>
        <row r="27">
          <cell r="C27" t="str">
            <v>BHANJANAGAR</v>
          </cell>
          <cell r="D27">
            <v>2.09</v>
          </cell>
          <cell r="E27">
            <v>2.2999999999999998</v>
          </cell>
        </row>
        <row r="28">
          <cell r="C28" t="str">
            <v>BHAWANIPATNA</v>
          </cell>
          <cell r="D28">
            <v>3.17</v>
          </cell>
          <cell r="E28">
            <v>3.49</v>
          </cell>
        </row>
        <row r="29">
          <cell r="C29" t="str">
            <v>BHOGRAI</v>
          </cell>
          <cell r="D29">
            <v>2.41</v>
          </cell>
          <cell r="E29">
            <v>2.65</v>
          </cell>
        </row>
        <row r="30">
          <cell r="C30" t="str">
            <v>BHUBAN</v>
          </cell>
          <cell r="D30">
            <v>2.02</v>
          </cell>
          <cell r="E30">
            <v>2.2200000000000002</v>
          </cell>
        </row>
        <row r="31">
          <cell r="C31" t="str">
            <v>BHUBANESWAR</v>
          </cell>
          <cell r="D31">
            <v>1.65</v>
          </cell>
          <cell r="E31">
            <v>1.82</v>
          </cell>
        </row>
        <row r="32">
          <cell r="C32" t="str">
            <v>BINKA</v>
          </cell>
          <cell r="D32">
            <v>3.93</v>
          </cell>
          <cell r="E32">
            <v>4.32</v>
          </cell>
        </row>
        <row r="33">
          <cell r="C33" t="str">
            <v>BIRIDI</v>
          </cell>
          <cell r="D33">
            <v>1.65</v>
          </cell>
          <cell r="E33">
            <v>1.82</v>
          </cell>
        </row>
        <row r="34">
          <cell r="C34" t="str">
            <v>BIRMITRAPUR</v>
          </cell>
          <cell r="D34">
            <v>3.29</v>
          </cell>
          <cell r="E34">
            <v>3.62</v>
          </cell>
        </row>
        <row r="35">
          <cell r="C35" t="str">
            <v>BISAM CUTTACK</v>
          </cell>
          <cell r="D35">
            <v>3.8</v>
          </cell>
          <cell r="E35">
            <v>4.18</v>
          </cell>
        </row>
        <row r="36">
          <cell r="C36" t="str">
            <v>BOINDA</v>
          </cell>
          <cell r="D36">
            <v>2.66</v>
          </cell>
          <cell r="E36">
            <v>2.93</v>
          </cell>
        </row>
        <row r="37">
          <cell r="C37" t="str">
            <v>BOLANGIR</v>
          </cell>
          <cell r="D37">
            <v>2.41</v>
          </cell>
          <cell r="E37">
            <v>2.65</v>
          </cell>
        </row>
        <row r="38">
          <cell r="C38" t="str">
            <v>BOUDH</v>
          </cell>
          <cell r="D38">
            <v>3.29</v>
          </cell>
          <cell r="E38">
            <v>3.62</v>
          </cell>
        </row>
        <row r="39">
          <cell r="C39" t="str">
            <v>BRAHMABARADA</v>
          </cell>
          <cell r="D39">
            <v>1.9</v>
          </cell>
          <cell r="E39">
            <v>2.09</v>
          </cell>
        </row>
        <row r="40">
          <cell r="C40" t="str">
            <v>BRAHMAGIRI</v>
          </cell>
          <cell r="D40">
            <v>2.02</v>
          </cell>
          <cell r="E40">
            <v>2.2200000000000002</v>
          </cell>
        </row>
        <row r="41">
          <cell r="C41" t="str">
            <v>BRAJARAJNAGAR</v>
          </cell>
          <cell r="D41">
            <v>2.41</v>
          </cell>
          <cell r="E41">
            <v>2.65</v>
          </cell>
        </row>
        <row r="42">
          <cell r="C42" t="str">
            <v>CHAMPUA</v>
          </cell>
          <cell r="D42">
            <v>2.02</v>
          </cell>
          <cell r="E42">
            <v>2.2200000000000002</v>
          </cell>
        </row>
        <row r="43">
          <cell r="C43" t="str">
            <v>CHANDANESWAR</v>
          </cell>
          <cell r="D43">
            <v>2.2799999999999998</v>
          </cell>
          <cell r="E43">
            <v>2.5099999999999998</v>
          </cell>
        </row>
        <row r="44">
          <cell r="C44" t="str">
            <v>CHANDANPUR</v>
          </cell>
          <cell r="D44">
            <v>1.77</v>
          </cell>
          <cell r="E44">
            <v>1.95</v>
          </cell>
        </row>
        <row r="45">
          <cell r="C45" t="str">
            <v>CHANDBALI</v>
          </cell>
          <cell r="D45">
            <v>2.41</v>
          </cell>
          <cell r="E45">
            <v>2.65</v>
          </cell>
        </row>
        <row r="46">
          <cell r="C46" t="str">
            <v>CHANDPUR</v>
          </cell>
          <cell r="D46">
            <v>2.02</v>
          </cell>
          <cell r="E46">
            <v>2.2200000000000002</v>
          </cell>
        </row>
        <row r="47">
          <cell r="C47" t="str">
            <v>CHARAMPA</v>
          </cell>
          <cell r="D47">
            <v>2.02</v>
          </cell>
          <cell r="E47">
            <v>2.2200000000000002</v>
          </cell>
        </row>
        <row r="48">
          <cell r="C48" t="str">
            <v>CHHATRAPUR</v>
          </cell>
          <cell r="D48">
            <v>2.2799999999999998</v>
          </cell>
          <cell r="E48">
            <v>2.5099999999999998</v>
          </cell>
        </row>
        <row r="49">
          <cell r="C49" t="str">
            <v>CHIKITI</v>
          </cell>
          <cell r="D49">
            <v>2.2799999999999998</v>
          </cell>
          <cell r="E49">
            <v>2.5099999999999998</v>
          </cell>
        </row>
        <row r="50">
          <cell r="C50" t="str">
            <v>DASPALLA</v>
          </cell>
          <cell r="D50">
            <v>2.16</v>
          </cell>
          <cell r="E50">
            <v>2.38</v>
          </cell>
        </row>
        <row r="51">
          <cell r="C51" t="str">
            <v>DELANGA</v>
          </cell>
          <cell r="D51">
            <v>2.02</v>
          </cell>
          <cell r="E51">
            <v>2.2200000000000002</v>
          </cell>
        </row>
        <row r="52">
          <cell r="C52" t="str">
            <v>DEOGARH</v>
          </cell>
          <cell r="D52">
            <v>2.66</v>
          </cell>
          <cell r="E52">
            <v>2.93</v>
          </cell>
        </row>
        <row r="53">
          <cell r="C53" t="str">
            <v>DHAMARA</v>
          </cell>
          <cell r="D53">
            <v>2.02</v>
          </cell>
          <cell r="E53">
            <v>2.2200000000000002</v>
          </cell>
        </row>
        <row r="54">
          <cell r="C54" t="str">
            <v>DHAMNAGAR</v>
          </cell>
          <cell r="D54">
            <v>1.84</v>
          </cell>
          <cell r="E54">
            <v>2.02</v>
          </cell>
        </row>
        <row r="55">
          <cell r="C55" t="str">
            <v>G.UDAYAGIRI</v>
          </cell>
          <cell r="D55">
            <v>4.55</v>
          </cell>
          <cell r="E55">
            <v>5.01</v>
          </cell>
        </row>
        <row r="56">
          <cell r="C56" t="str">
            <v>GODBHAGA</v>
          </cell>
          <cell r="D56">
            <v>2.16</v>
          </cell>
          <cell r="E56">
            <v>2.38</v>
          </cell>
        </row>
        <row r="57">
          <cell r="C57" t="str">
            <v>GUDARI</v>
          </cell>
          <cell r="D57">
            <v>4.4000000000000004</v>
          </cell>
          <cell r="E57">
            <v>4.84</v>
          </cell>
        </row>
        <row r="58">
          <cell r="C58" t="str">
            <v>GUMULI</v>
          </cell>
          <cell r="D58">
            <v>2.16</v>
          </cell>
          <cell r="E58">
            <v>2.38</v>
          </cell>
        </row>
        <row r="59">
          <cell r="C59" t="str">
            <v>GUNUPUR</v>
          </cell>
          <cell r="D59">
            <v>3.17</v>
          </cell>
          <cell r="E59">
            <v>3.49</v>
          </cell>
        </row>
        <row r="60">
          <cell r="C60" t="str">
            <v>HINJILIKATU</v>
          </cell>
          <cell r="D60">
            <v>2.5299999999999998</v>
          </cell>
          <cell r="E60">
            <v>2.78</v>
          </cell>
        </row>
        <row r="61">
          <cell r="C61" t="str">
            <v>JAJPUR ROAD</v>
          </cell>
          <cell r="D61">
            <v>2.02</v>
          </cell>
          <cell r="E61">
            <v>2.2200000000000002</v>
          </cell>
        </row>
        <row r="62">
          <cell r="C62" t="str">
            <v>JAJPUR TOWN</v>
          </cell>
          <cell r="D62">
            <v>1.9</v>
          </cell>
          <cell r="E62">
            <v>2.09</v>
          </cell>
        </row>
        <row r="63">
          <cell r="C63" t="str">
            <v>JALESWAR</v>
          </cell>
          <cell r="D63">
            <v>2.2799999999999998</v>
          </cell>
          <cell r="E63">
            <v>2.5099999999999998</v>
          </cell>
        </row>
        <row r="64">
          <cell r="C64" t="str">
            <v>JARAPADA</v>
          </cell>
          <cell r="D64">
            <v>2.09</v>
          </cell>
          <cell r="E64">
            <v>2.2999999999999998</v>
          </cell>
        </row>
        <row r="65">
          <cell r="C65" t="str">
            <v>JARKA</v>
          </cell>
          <cell r="D65">
            <v>1.65</v>
          </cell>
          <cell r="E65">
            <v>1.82</v>
          </cell>
        </row>
        <row r="66">
          <cell r="C66" t="str">
            <v>JATNI</v>
          </cell>
          <cell r="D66">
            <v>1.9</v>
          </cell>
          <cell r="E66">
            <v>2.09</v>
          </cell>
        </row>
        <row r="67">
          <cell r="C67" t="str">
            <v>JEYPORE</v>
          </cell>
          <cell r="D67">
            <v>2.66</v>
          </cell>
          <cell r="E67">
            <v>2.93</v>
          </cell>
        </row>
        <row r="68">
          <cell r="C68" t="str">
            <v>JHARSUGUDA</v>
          </cell>
          <cell r="D68">
            <v>2.16</v>
          </cell>
          <cell r="E68">
            <v>2.38</v>
          </cell>
        </row>
        <row r="69">
          <cell r="C69" t="str">
            <v>JODA</v>
          </cell>
          <cell r="D69">
            <v>2.92</v>
          </cell>
          <cell r="E69">
            <v>3.21</v>
          </cell>
        </row>
        <row r="70">
          <cell r="C70" t="str">
            <v>KABISURYANAGAR</v>
          </cell>
          <cell r="D70">
            <v>2.5299999999999998</v>
          </cell>
          <cell r="E70">
            <v>2.78</v>
          </cell>
        </row>
        <row r="71">
          <cell r="C71" t="str">
            <v>KANTABANJI</v>
          </cell>
          <cell r="D71">
            <v>3.42</v>
          </cell>
          <cell r="E71">
            <v>3.76</v>
          </cell>
        </row>
        <row r="72">
          <cell r="C72" t="str">
            <v>KARANJIA</v>
          </cell>
          <cell r="D72">
            <v>2.92</v>
          </cell>
          <cell r="E72">
            <v>3.21</v>
          </cell>
        </row>
        <row r="73">
          <cell r="C73" t="str">
            <v>KENDRAPARA</v>
          </cell>
          <cell r="D73">
            <v>1.9</v>
          </cell>
          <cell r="E73">
            <v>2.09</v>
          </cell>
        </row>
        <row r="74">
          <cell r="C74" t="str">
            <v>KEONJHAR</v>
          </cell>
          <cell r="D74">
            <v>2.16</v>
          </cell>
          <cell r="E74">
            <v>2.38</v>
          </cell>
        </row>
        <row r="75">
          <cell r="C75" t="str">
            <v>KESINGA</v>
          </cell>
          <cell r="D75">
            <v>3.8</v>
          </cell>
          <cell r="E75">
            <v>4.18</v>
          </cell>
        </row>
        <row r="76">
          <cell r="C76" t="str">
            <v>KHALIKOT</v>
          </cell>
          <cell r="D76">
            <v>2.5299999999999998</v>
          </cell>
          <cell r="E76">
            <v>2.78</v>
          </cell>
        </row>
        <row r="77">
          <cell r="C77" t="str">
            <v>KHARIAR ROAD</v>
          </cell>
          <cell r="D77">
            <v>3.93</v>
          </cell>
          <cell r="E77">
            <v>4.32</v>
          </cell>
        </row>
        <row r="78">
          <cell r="C78" t="str">
            <v>KHURDA</v>
          </cell>
          <cell r="D78">
            <v>1.9</v>
          </cell>
          <cell r="E78">
            <v>2.09</v>
          </cell>
        </row>
        <row r="79">
          <cell r="C79" t="str">
            <v>KODALA</v>
          </cell>
          <cell r="D79">
            <v>3.17</v>
          </cell>
          <cell r="E79">
            <v>3.49</v>
          </cell>
        </row>
        <row r="80">
          <cell r="C80" t="str">
            <v>KORAPUT</v>
          </cell>
          <cell r="D80">
            <v>3.08</v>
          </cell>
          <cell r="E80">
            <v>3.39</v>
          </cell>
        </row>
        <row r="81">
          <cell r="C81" t="str">
            <v>KUAKHIA</v>
          </cell>
          <cell r="D81">
            <v>1.82</v>
          </cell>
          <cell r="E81">
            <v>2</v>
          </cell>
        </row>
        <row r="82">
          <cell r="C82" t="str">
            <v>KUMULI</v>
          </cell>
          <cell r="D82">
            <v>2.66</v>
          </cell>
          <cell r="E82">
            <v>2.93</v>
          </cell>
        </row>
        <row r="83">
          <cell r="C83" t="str">
            <v>MEDINIPUR</v>
          </cell>
          <cell r="D83">
            <v>2.2799999999999998</v>
          </cell>
          <cell r="E83">
            <v>2.5099999999999998</v>
          </cell>
        </row>
        <row r="84">
          <cell r="C84" t="str">
            <v>MUNIGUDA</v>
          </cell>
          <cell r="D84">
            <v>3.22</v>
          </cell>
          <cell r="E84">
            <v>3.54</v>
          </cell>
        </row>
        <row r="85">
          <cell r="C85" t="str">
            <v>NABARANGPUR</v>
          </cell>
          <cell r="D85">
            <v>3.58</v>
          </cell>
          <cell r="E85">
            <v>3.94</v>
          </cell>
        </row>
        <row r="86">
          <cell r="C86" t="str">
            <v>NAYAGARH</v>
          </cell>
          <cell r="D86">
            <v>1.9</v>
          </cell>
          <cell r="E86">
            <v>2.09</v>
          </cell>
        </row>
        <row r="87">
          <cell r="C87" t="str">
            <v>NIALI</v>
          </cell>
          <cell r="D87">
            <v>1.9</v>
          </cell>
          <cell r="E87">
            <v>2.09</v>
          </cell>
        </row>
        <row r="88">
          <cell r="C88" t="str">
            <v>NILAGIRI</v>
          </cell>
          <cell r="D88">
            <v>2.2799999999999998</v>
          </cell>
          <cell r="E88">
            <v>2.5099999999999998</v>
          </cell>
        </row>
        <row r="89">
          <cell r="C89" t="str">
            <v>NUAPARA</v>
          </cell>
          <cell r="D89">
            <v>3.42</v>
          </cell>
          <cell r="E89">
            <v>3.76</v>
          </cell>
        </row>
        <row r="90">
          <cell r="C90" t="str">
            <v>PADIABAHAL</v>
          </cell>
          <cell r="D90">
            <v>2.16</v>
          </cell>
          <cell r="E90">
            <v>2.38</v>
          </cell>
        </row>
        <row r="91">
          <cell r="C91" t="str">
            <v>PADMAPUR</v>
          </cell>
          <cell r="D91">
            <v>2.66</v>
          </cell>
          <cell r="E91">
            <v>2.93</v>
          </cell>
        </row>
        <row r="92">
          <cell r="C92" t="str">
            <v>PARADEEP</v>
          </cell>
          <cell r="D92">
            <v>1.9</v>
          </cell>
          <cell r="E92">
            <v>2.09</v>
          </cell>
        </row>
        <row r="93">
          <cell r="C93" t="str">
            <v xml:space="preserve">PARALAKHEMUNDI </v>
          </cell>
          <cell r="D93">
            <v>2.92</v>
          </cell>
          <cell r="E93">
            <v>3.21</v>
          </cell>
        </row>
        <row r="94">
          <cell r="C94" t="str">
            <v>PATNAGARH</v>
          </cell>
          <cell r="D94">
            <v>4.43</v>
          </cell>
          <cell r="E94">
            <v>4.87</v>
          </cell>
        </row>
        <row r="95">
          <cell r="C95" t="str">
            <v>PATTAMUNDAI</v>
          </cell>
          <cell r="D95">
            <v>2.02</v>
          </cell>
          <cell r="E95">
            <v>2.2200000000000002</v>
          </cell>
        </row>
        <row r="96">
          <cell r="C96" t="str">
            <v>PHULBANI</v>
          </cell>
          <cell r="D96">
            <v>2.92</v>
          </cell>
          <cell r="E96">
            <v>3.21</v>
          </cell>
        </row>
        <row r="97">
          <cell r="C97" t="str">
            <v>POLSORA</v>
          </cell>
          <cell r="D97">
            <v>2.5299999999999998</v>
          </cell>
          <cell r="E97">
            <v>2.78</v>
          </cell>
        </row>
        <row r="98">
          <cell r="C98" t="str">
            <v>PURI</v>
          </cell>
          <cell r="D98">
            <v>1.98</v>
          </cell>
          <cell r="E98">
            <v>2.1800000000000002</v>
          </cell>
        </row>
        <row r="99">
          <cell r="C99" t="str">
            <v>RAHAMA</v>
          </cell>
          <cell r="D99">
            <v>1.9</v>
          </cell>
          <cell r="E99">
            <v>2.09</v>
          </cell>
        </row>
        <row r="100">
          <cell r="C100" t="str">
            <v>RAIRANGPUR</v>
          </cell>
          <cell r="D100">
            <v>3.29</v>
          </cell>
          <cell r="E100">
            <v>3.62</v>
          </cell>
        </row>
        <row r="101">
          <cell r="C101" t="str">
            <v>RAJ KHARIAR</v>
          </cell>
          <cell r="D101">
            <v>3.42</v>
          </cell>
          <cell r="E101">
            <v>3.76</v>
          </cell>
        </row>
        <row r="102">
          <cell r="C102" t="str">
            <v>RAJGANGPUR</v>
          </cell>
          <cell r="D102">
            <v>3.29</v>
          </cell>
          <cell r="E102">
            <v>3.62</v>
          </cell>
        </row>
        <row r="103">
          <cell r="C103" t="str">
            <v>RAMBHA</v>
          </cell>
          <cell r="D103">
            <v>2.5299999999999998</v>
          </cell>
          <cell r="E103">
            <v>2.78</v>
          </cell>
        </row>
        <row r="104">
          <cell r="C104" t="str">
            <v>RAYAGADA</v>
          </cell>
          <cell r="D104">
            <v>3.29</v>
          </cell>
          <cell r="E104">
            <v>3.62</v>
          </cell>
        </row>
        <row r="105">
          <cell r="C105" t="str">
            <v>REDHAKHOL</v>
          </cell>
          <cell r="D105">
            <v>3.17</v>
          </cell>
          <cell r="E105">
            <v>3.49</v>
          </cell>
        </row>
        <row r="106">
          <cell r="C106" t="str">
            <v>ROURKELA</v>
          </cell>
          <cell r="D106">
            <v>2.16</v>
          </cell>
          <cell r="E106">
            <v>2.38</v>
          </cell>
        </row>
        <row r="107">
          <cell r="C107" t="str">
            <v>SAMBALPUR</v>
          </cell>
          <cell r="D107">
            <v>1.9</v>
          </cell>
          <cell r="E107">
            <v>2.09</v>
          </cell>
        </row>
        <row r="108">
          <cell r="C108" t="str">
            <v>SHERGARH</v>
          </cell>
          <cell r="D108">
            <v>2.2799999999999998</v>
          </cell>
          <cell r="E108">
            <v>2.5099999999999998</v>
          </cell>
        </row>
        <row r="109">
          <cell r="C109" t="str">
            <v>SIMILIGUDA</v>
          </cell>
          <cell r="D109">
            <v>3.58</v>
          </cell>
          <cell r="E109">
            <v>3.94</v>
          </cell>
        </row>
        <row r="110">
          <cell r="C110" t="str">
            <v>SINGLA</v>
          </cell>
          <cell r="D110">
            <v>3.08</v>
          </cell>
          <cell r="E110">
            <v>3.39</v>
          </cell>
        </row>
        <row r="111">
          <cell r="C111" t="str">
            <v>SONEPUR</v>
          </cell>
          <cell r="D111">
            <v>3.8</v>
          </cell>
          <cell r="E111">
            <v>4.18</v>
          </cell>
        </row>
        <row r="112">
          <cell r="C112" t="str">
            <v>SORO</v>
          </cell>
          <cell r="D112">
            <v>2.02</v>
          </cell>
          <cell r="E112">
            <v>2.2200000000000002</v>
          </cell>
        </row>
        <row r="113">
          <cell r="C113" t="str">
            <v>SORODA</v>
          </cell>
          <cell r="D113">
            <v>3.17</v>
          </cell>
          <cell r="E113">
            <v>3.49</v>
          </cell>
        </row>
        <row r="114">
          <cell r="C114" t="str">
            <v>SUNDERGARH</v>
          </cell>
          <cell r="D114">
            <v>3.29</v>
          </cell>
          <cell r="E114">
            <v>3.62</v>
          </cell>
        </row>
        <row r="115">
          <cell r="C115" t="str">
            <v>TALCHER</v>
          </cell>
          <cell r="D115">
            <v>1.9</v>
          </cell>
          <cell r="E115">
            <v>2.09</v>
          </cell>
        </row>
        <row r="116">
          <cell r="C116" t="str">
            <v>TIKABALI</v>
          </cell>
          <cell r="D116">
            <v>3.96</v>
          </cell>
          <cell r="E116">
            <v>4.3600000000000003</v>
          </cell>
        </row>
        <row r="117">
          <cell r="C117" t="str">
            <v>TIKIRI</v>
          </cell>
          <cell r="D117">
            <v>3.29</v>
          </cell>
          <cell r="E117">
            <v>3.62</v>
          </cell>
        </row>
        <row r="118">
          <cell r="C118" t="str">
            <v>TITILAGARH</v>
          </cell>
          <cell r="D118">
            <v>3.42</v>
          </cell>
          <cell r="E118">
            <v>3.76</v>
          </cell>
        </row>
        <row r="119">
          <cell r="C119" t="str">
            <v>TURUMUNGA</v>
          </cell>
          <cell r="D119">
            <v>2.16</v>
          </cell>
          <cell r="E119">
            <v>2.38</v>
          </cell>
        </row>
        <row r="120">
          <cell r="C120" t="str">
            <v>UDALA</v>
          </cell>
          <cell r="D120">
            <v>2.48</v>
          </cell>
          <cell r="E120">
            <v>2.73</v>
          </cell>
        </row>
        <row r="121">
          <cell r="C121" t="str">
            <v>KOTPAD</v>
          </cell>
          <cell r="D121">
            <v>3.85</v>
          </cell>
          <cell r="E121">
            <v>4.24</v>
          </cell>
        </row>
        <row r="122">
          <cell r="C122" t="str">
            <v>UMERKOT</v>
          </cell>
          <cell r="D122">
            <v>3.8</v>
          </cell>
          <cell r="E122">
            <v>4.18</v>
          </cell>
        </row>
        <row r="123">
          <cell r="C123" t="str">
            <v>BELLAGUNTA</v>
          </cell>
          <cell r="D123">
            <v>2.2000000000000002</v>
          </cell>
          <cell r="E123">
            <v>2.42</v>
          </cell>
        </row>
        <row r="124">
          <cell r="C124" t="str">
            <v>MALKANGIRI</v>
          </cell>
          <cell r="D124">
            <v>3.8</v>
          </cell>
          <cell r="E124">
            <v>4.18</v>
          </cell>
        </row>
        <row r="125">
          <cell r="C125" t="str">
            <v>ATHAGARH</v>
          </cell>
          <cell r="D125">
            <v>1.7</v>
          </cell>
          <cell r="E125">
            <v>1.87</v>
          </cell>
        </row>
        <row r="126">
          <cell r="C126" t="str">
            <v>JUNAGARH</v>
          </cell>
          <cell r="D126">
            <v>3.8</v>
          </cell>
          <cell r="E126">
            <v>4.18</v>
          </cell>
        </row>
        <row r="127">
          <cell r="C127" t="str">
            <v>CHOUDWAR</v>
          </cell>
          <cell r="D127">
            <v>0.7</v>
          </cell>
          <cell r="E127">
            <v>0.76999999999999991</v>
          </cell>
        </row>
        <row r="128">
          <cell r="C128" t="str">
            <v>KATHAGADA SAHI (CTC)</v>
          </cell>
          <cell r="D128">
            <v>1</v>
          </cell>
          <cell r="E128">
            <v>1.1000000000000001</v>
          </cell>
        </row>
        <row r="129">
          <cell r="C129" t="str">
            <v>PANKAPAL</v>
          </cell>
          <cell r="D129">
            <v>1.7</v>
          </cell>
          <cell r="E129">
            <v>1.8699999999999999</v>
          </cell>
        </row>
        <row r="130">
          <cell r="C130" t="str">
            <v>MAKALPUR</v>
          </cell>
          <cell r="D130">
            <v>2.02</v>
          </cell>
          <cell r="E130">
            <v>2.2200000000000002</v>
          </cell>
        </row>
        <row r="131">
          <cell r="C131" t="str">
            <v>DHENKANAL</v>
          </cell>
          <cell r="E131">
            <v>1.6</v>
          </cell>
        </row>
        <row r="132">
          <cell r="C132" t="str">
            <v>MOUDA MAHANGA</v>
          </cell>
          <cell r="E132">
            <v>1.55</v>
          </cell>
        </row>
        <row r="133">
          <cell r="C133" t="str">
            <v>JAGATSINGHPUR</v>
          </cell>
          <cell r="E133">
            <v>1.75</v>
          </cell>
        </row>
        <row r="134">
          <cell r="C134" t="str">
            <v>KUJANGA</v>
          </cell>
          <cell r="E134">
            <v>2.09</v>
          </cell>
        </row>
        <row r="135">
          <cell r="C135" t="str">
            <v>NIMAPARA</v>
          </cell>
          <cell r="E135">
            <v>1.8</v>
          </cell>
        </row>
        <row r="136">
          <cell r="C136" t="str">
            <v>RAMCHANDRAPUR</v>
          </cell>
          <cell r="E136">
            <v>2.2200000000000002</v>
          </cell>
        </row>
        <row r="137">
          <cell r="C137" t="str">
            <v>BELIAPAL</v>
          </cell>
          <cell r="E137">
            <v>2.09</v>
          </cell>
        </row>
        <row r="138">
          <cell r="C138" t="str">
            <v>TANGI</v>
          </cell>
          <cell r="E138">
            <v>2.78</v>
          </cell>
        </row>
        <row r="139">
          <cell r="C139" t="str">
            <v>PALASUDHA</v>
          </cell>
          <cell r="E139">
            <v>2.09</v>
          </cell>
        </row>
        <row r="140">
          <cell r="C140" t="str">
            <v>DAMANJODI</v>
          </cell>
          <cell r="E140">
            <v>4.25</v>
          </cell>
        </row>
        <row r="141">
          <cell r="C141" t="str">
            <v>KHATIGUDA</v>
          </cell>
          <cell r="E141">
            <v>4.25</v>
          </cell>
        </row>
        <row r="142">
          <cell r="C142" t="str">
            <v>CHHENAPADI</v>
          </cell>
          <cell r="E142">
            <v>2.35</v>
          </cell>
        </row>
        <row r="143">
          <cell r="C143" t="str">
            <v>HATATOTA</v>
          </cell>
          <cell r="E143">
            <v>2.09</v>
          </cell>
        </row>
        <row r="144">
          <cell r="C144" t="str">
            <v>ORKEL / BALIMELA</v>
          </cell>
          <cell r="E144">
            <v>4.18</v>
          </cell>
        </row>
        <row r="145">
          <cell r="C145" t="str">
            <v>BHANDARIPOKHARI</v>
          </cell>
          <cell r="E145">
            <v>2.25</v>
          </cell>
        </row>
        <row r="146">
          <cell r="C146" t="str">
            <v>ORIKANTA</v>
          </cell>
          <cell r="E146">
            <v>2.2200000000000002</v>
          </cell>
        </row>
        <row r="147">
          <cell r="C147" t="str">
            <v>AGARPADA</v>
          </cell>
          <cell r="E147">
            <v>2.25</v>
          </cell>
        </row>
        <row r="148">
          <cell r="C148" t="str">
            <v>MARSHAGHAI</v>
          </cell>
          <cell r="E148">
            <v>2.2200000000000002</v>
          </cell>
        </row>
        <row r="149">
          <cell r="C149" t="str">
            <v>TARBHA</v>
          </cell>
          <cell r="E149">
            <v>3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zoomScale="130" zoomScaleNormal="130" workbookViewId="0">
      <selection activeCell="F65" sqref="F65"/>
    </sheetView>
  </sheetViews>
  <sheetFormatPr defaultRowHeight="15"/>
  <cols>
    <col min="1" max="1" width="4.7109375" style="25" customWidth="1"/>
    <col min="2" max="2" width="12" style="24" bestFit="1" customWidth="1"/>
    <col min="3" max="3" width="19.5703125" style="25" bestFit="1" customWidth="1"/>
    <col min="4" max="4" width="13.28515625" style="32" customWidth="1"/>
    <col min="5" max="5" width="7.42578125" style="26" bestFit="1" customWidth="1"/>
    <col min="6" max="6" width="18.85546875" style="25" bestFit="1" customWidth="1"/>
    <col min="7" max="7" width="6.7109375" style="25" customWidth="1"/>
    <col min="8" max="8" width="9.140625" style="7" customWidth="1"/>
    <col min="9" max="9" width="7" style="19" customWidth="1"/>
    <col min="10" max="10" width="8" style="19" customWidth="1"/>
    <col min="11" max="12" width="7.7109375" style="19" customWidth="1"/>
    <col min="13" max="13" width="10.42578125" style="19" bestFit="1" customWidth="1"/>
    <col min="14" max="14" width="34.140625" style="19" bestFit="1" customWidth="1"/>
    <col min="15" max="16384" width="9.140625" style="19"/>
  </cols>
  <sheetData>
    <row r="1" spans="1:14" s="5" customFormat="1" ht="14.85" customHeight="1">
      <c r="A1" s="3" t="s">
        <v>0</v>
      </c>
      <c r="B1" s="4"/>
      <c r="D1" s="28"/>
      <c r="E1" s="6"/>
      <c r="K1" s="7" t="s">
        <v>42</v>
      </c>
    </row>
    <row r="2" spans="1:14" s="5" customFormat="1" ht="14.85" customHeight="1">
      <c r="A2" s="8" t="s">
        <v>14</v>
      </c>
      <c r="B2" s="9"/>
      <c r="C2" s="10"/>
      <c r="D2" s="29"/>
      <c r="E2" s="11"/>
      <c r="K2" s="7" t="s">
        <v>210</v>
      </c>
    </row>
    <row r="3" spans="1:14" s="5" customFormat="1" ht="14.85" customHeight="1">
      <c r="A3" s="12" t="s">
        <v>13</v>
      </c>
      <c r="B3" s="13"/>
      <c r="C3" s="14"/>
      <c r="D3" s="28"/>
      <c r="K3" s="7" t="s">
        <v>43</v>
      </c>
    </row>
    <row r="4" spans="1:14" s="5" customFormat="1" ht="14.85" customHeight="1">
      <c r="A4" s="12" t="s">
        <v>15</v>
      </c>
      <c r="B4" s="13"/>
      <c r="C4" s="14"/>
      <c r="D4" s="28"/>
      <c r="E4" s="11"/>
      <c r="K4" s="7" t="s">
        <v>4</v>
      </c>
    </row>
    <row r="5" spans="1:14" s="5" customFormat="1" ht="14.85" customHeight="1">
      <c r="A5" s="12"/>
      <c r="B5" s="13"/>
      <c r="C5" s="14"/>
      <c r="D5" s="28"/>
      <c r="E5" s="11"/>
      <c r="K5" s="15" t="s">
        <v>11</v>
      </c>
    </row>
    <row r="6" spans="1:14" s="5" customFormat="1" ht="14.85" customHeight="1">
      <c r="B6" s="13"/>
      <c r="C6" s="14"/>
      <c r="D6" s="28"/>
      <c r="E6" s="11"/>
      <c r="F6" s="16"/>
      <c r="G6" s="17"/>
    </row>
    <row r="7" spans="1:14" s="18" customFormat="1" ht="14.85" customHeight="1">
      <c r="A7" s="33" t="s">
        <v>9</v>
      </c>
      <c r="B7" s="34" t="s">
        <v>1</v>
      </c>
      <c r="C7" s="33" t="s">
        <v>45</v>
      </c>
      <c r="D7" s="35" t="s">
        <v>26</v>
      </c>
      <c r="E7" s="33" t="s">
        <v>21</v>
      </c>
      <c r="F7" s="33" t="s">
        <v>8</v>
      </c>
      <c r="G7" s="33" t="s">
        <v>2</v>
      </c>
      <c r="H7" s="33" t="s">
        <v>16</v>
      </c>
      <c r="I7" s="36" t="s">
        <v>3</v>
      </c>
      <c r="J7" s="36" t="s">
        <v>17</v>
      </c>
      <c r="K7" s="36" t="s">
        <v>12</v>
      </c>
      <c r="L7" s="36" t="s">
        <v>27</v>
      </c>
      <c r="M7" s="36" t="s">
        <v>10</v>
      </c>
      <c r="N7" s="33" t="s">
        <v>46</v>
      </c>
    </row>
    <row r="8" spans="1:14" s="18" customFormat="1" ht="14.45" customHeight="1">
      <c r="A8" s="37">
        <v>1</v>
      </c>
      <c r="B8" s="38">
        <v>44531</v>
      </c>
      <c r="C8" s="37" t="s">
        <v>47</v>
      </c>
      <c r="D8" s="39" t="s">
        <v>48</v>
      </c>
      <c r="E8" s="40" t="s">
        <v>22</v>
      </c>
      <c r="F8" s="40" t="s">
        <v>49</v>
      </c>
      <c r="G8" s="41">
        <v>119</v>
      </c>
      <c r="H8" s="42">
        <v>1682</v>
      </c>
      <c r="I8" s="43">
        <f>VLOOKUP(F8,'[1]EASTERN GOURMENT'!$C:$E,3,FALSE)</f>
        <v>2.57</v>
      </c>
      <c r="J8" s="43">
        <f t="shared" ref="J8:J57" si="0">G8*1</f>
        <v>119</v>
      </c>
      <c r="K8" s="43">
        <v>25</v>
      </c>
      <c r="L8" s="43">
        <v>0</v>
      </c>
      <c r="M8" s="43">
        <f t="shared" ref="M8:M57" si="1">H8*I8+J8+K8+L8</f>
        <v>4466.74</v>
      </c>
      <c r="N8" s="40" t="s">
        <v>50</v>
      </c>
    </row>
    <row r="9" spans="1:14" s="18" customFormat="1" ht="14.45" customHeight="1">
      <c r="A9" s="37">
        <f>A8+1</f>
        <v>2</v>
      </c>
      <c r="B9" s="38">
        <v>44531</v>
      </c>
      <c r="C9" s="37" t="s">
        <v>51</v>
      </c>
      <c r="D9" s="39" t="s">
        <v>52</v>
      </c>
      <c r="E9" s="40" t="s">
        <v>22</v>
      </c>
      <c r="F9" s="40" t="s">
        <v>28</v>
      </c>
      <c r="G9" s="41">
        <v>110</v>
      </c>
      <c r="H9" s="42">
        <v>1870.1</v>
      </c>
      <c r="I9" s="43">
        <f>VLOOKUP(F9,'[1]EASTERN GOURMENT'!$C:$E,3,FALSE)</f>
        <v>2.38</v>
      </c>
      <c r="J9" s="43">
        <f t="shared" si="0"/>
        <v>110</v>
      </c>
      <c r="K9" s="43">
        <v>25</v>
      </c>
      <c r="L9" s="43">
        <v>0</v>
      </c>
      <c r="M9" s="43">
        <f t="shared" si="1"/>
        <v>4585.8379999999997</v>
      </c>
      <c r="N9" s="40" t="s">
        <v>53</v>
      </c>
    </row>
    <row r="10" spans="1:14" s="18" customFormat="1" ht="28.5">
      <c r="A10" s="37">
        <f t="shared" ref="A10:A57" si="2">A9+1</f>
        <v>3</v>
      </c>
      <c r="B10" s="38">
        <v>44531</v>
      </c>
      <c r="C10" s="37" t="s">
        <v>54</v>
      </c>
      <c r="D10" s="39" t="s">
        <v>55</v>
      </c>
      <c r="E10" s="40" t="s">
        <v>22</v>
      </c>
      <c r="F10" s="40" t="s">
        <v>56</v>
      </c>
      <c r="G10" s="41">
        <v>275</v>
      </c>
      <c r="H10" s="42">
        <v>5084.5</v>
      </c>
      <c r="I10" s="43">
        <f>VLOOKUP(F10,'[1]EASTERN GOURMENT'!$C:$E,3,FALSE)</f>
        <v>4.24</v>
      </c>
      <c r="J10" s="43">
        <f t="shared" si="0"/>
        <v>275</v>
      </c>
      <c r="K10" s="43">
        <v>25</v>
      </c>
      <c r="L10" s="43">
        <v>0</v>
      </c>
      <c r="M10" s="43">
        <f t="shared" si="1"/>
        <v>21858.280000000002</v>
      </c>
      <c r="N10" s="40" t="s">
        <v>57</v>
      </c>
    </row>
    <row r="11" spans="1:14" s="18" customFormat="1" ht="14.45" customHeight="1">
      <c r="A11" s="37">
        <f t="shared" si="2"/>
        <v>4</v>
      </c>
      <c r="B11" s="38">
        <v>44533</v>
      </c>
      <c r="C11" s="37" t="s">
        <v>58</v>
      </c>
      <c r="D11" s="39" t="s">
        <v>59</v>
      </c>
      <c r="E11" s="40" t="s">
        <v>22</v>
      </c>
      <c r="F11" s="40" t="s">
        <v>33</v>
      </c>
      <c r="G11" s="41">
        <v>74</v>
      </c>
      <c r="H11" s="42">
        <v>1305.5</v>
      </c>
      <c r="I11" s="43">
        <f>VLOOKUP(F11,'[1]EASTERN GOURMENT'!$C:$E,3,FALSE)</f>
        <v>3.76</v>
      </c>
      <c r="J11" s="43">
        <f t="shared" si="0"/>
        <v>74</v>
      </c>
      <c r="K11" s="43">
        <v>25</v>
      </c>
      <c r="L11" s="43">
        <v>0</v>
      </c>
      <c r="M11" s="43">
        <f t="shared" si="1"/>
        <v>5007.6799999999994</v>
      </c>
      <c r="N11" s="40" t="s">
        <v>60</v>
      </c>
    </row>
    <row r="12" spans="1:14" s="18" customFormat="1" ht="14.45" customHeight="1">
      <c r="A12" s="37">
        <f t="shared" si="2"/>
        <v>5</v>
      </c>
      <c r="B12" s="38">
        <v>44533</v>
      </c>
      <c r="C12" s="37" t="s">
        <v>61</v>
      </c>
      <c r="D12" s="39" t="s">
        <v>62</v>
      </c>
      <c r="E12" s="40" t="s">
        <v>22</v>
      </c>
      <c r="F12" s="40" t="s">
        <v>63</v>
      </c>
      <c r="G12" s="41">
        <v>43</v>
      </c>
      <c r="H12" s="42">
        <v>971.1</v>
      </c>
      <c r="I12" s="43">
        <f>VLOOKUP(F12,'[1]EASTERN GOURMENT'!$C:$E,3,FALSE)</f>
        <v>2.2200000000000002</v>
      </c>
      <c r="J12" s="43">
        <f t="shared" si="0"/>
        <v>43</v>
      </c>
      <c r="K12" s="43">
        <v>25</v>
      </c>
      <c r="L12" s="43">
        <v>0</v>
      </c>
      <c r="M12" s="43">
        <f t="shared" si="1"/>
        <v>2223.8420000000001</v>
      </c>
      <c r="N12" s="40" t="s">
        <v>64</v>
      </c>
    </row>
    <row r="13" spans="1:14" s="18" customFormat="1" ht="14.45" customHeight="1">
      <c r="A13" s="37">
        <f t="shared" si="2"/>
        <v>6</v>
      </c>
      <c r="B13" s="38">
        <v>44534</v>
      </c>
      <c r="C13" s="37" t="s">
        <v>65</v>
      </c>
      <c r="D13" s="39" t="s">
        <v>66</v>
      </c>
      <c r="E13" s="40" t="s">
        <v>22</v>
      </c>
      <c r="F13" s="40" t="s">
        <v>67</v>
      </c>
      <c r="G13" s="41">
        <v>121</v>
      </c>
      <c r="H13" s="42">
        <v>2512</v>
      </c>
      <c r="I13" s="43">
        <f>VLOOKUP(F13,'[1]EASTERN GOURMENT'!$C:$E,3,FALSE)</f>
        <v>3</v>
      </c>
      <c r="J13" s="43">
        <f t="shared" si="0"/>
        <v>121</v>
      </c>
      <c r="K13" s="43">
        <v>25</v>
      </c>
      <c r="L13" s="43">
        <v>0</v>
      </c>
      <c r="M13" s="43">
        <f t="shared" si="1"/>
        <v>7682</v>
      </c>
      <c r="N13" s="40" t="s">
        <v>68</v>
      </c>
    </row>
    <row r="14" spans="1:14" s="18" customFormat="1" ht="14.45" customHeight="1">
      <c r="A14" s="37">
        <f t="shared" si="2"/>
        <v>7</v>
      </c>
      <c r="B14" s="38">
        <v>44536</v>
      </c>
      <c r="C14" s="37" t="s">
        <v>69</v>
      </c>
      <c r="D14" s="39" t="s">
        <v>70</v>
      </c>
      <c r="E14" s="40" t="s">
        <v>22</v>
      </c>
      <c r="F14" s="40" t="s">
        <v>24</v>
      </c>
      <c r="G14" s="41">
        <v>21</v>
      </c>
      <c r="H14" s="42">
        <v>462</v>
      </c>
      <c r="I14" s="43">
        <f>VLOOKUP(F14,'[1]EASTERN GOURMENT'!$C:$E,3,FALSE)</f>
        <v>4.18</v>
      </c>
      <c r="J14" s="43">
        <f t="shared" si="0"/>
        <v>21</v>
      </c>
      <c r="K14" s="43">
        <v>25</v>
      </c>
      <c r="L14" s="43">
        <v>0</v>
      </c>
      <c r="M14" s="43">
        <f t="shared" si="1"/>
        <v>1977.1599999999999</v>
      </c>
      <c r="N14" s="40" t="s">
        <v>71</v>
      </c>
    </row>
    <row r="15" spans="1:14" s="18" customFormat="1" ht="14.45" customHeight="1">
      <c r="A15" s="37">
        <f t="shared" si="2"/>
        <v>8</v>
      </c>
      <c r="B15" s="38">
        <v>44537</v>
      </c>
      <c r="C15" s="37" t="s">
        <v>72</v>
      </c>
      <c r="D15" s="39" t="s">
        <v>73</v>
      </c>
      <c r="E15" s="40" t="s">
        <v>22</v>
      </c>
      <c r="F15" s="40" t="s">
        <v>74</v>
      </c>
      <c r="G15" s="41">
        <v>217</v>
      </c>
      <c r="H15" s="42">
        <v>4597.1000000000004</v>
      </c>
      <c r="I15" s="43">
        <f>VLOOKUP(F15,'[1]EASTERN GOURMENT'!$C:$E,3,FALSE)</f>
        <v>3.76</v>
      </c>
      <c r="J15" s="43">
        <f t="shared" si="0"/>
        <v>217</v>
      </c>
      <c r="K15" s="43">
        <v>25</v>
      </c>
      <c r="L15" s="43">
        <v>0</v>
      </c>
      <c r="M15" s="43">
        <f t="shared" si="1"/>
        <v>17527.096000000001</v>
      </c>
      <c r="N15" s="40" t="s">
        <v>75</v>
      </c>
    </row>
    <row r="16" spans="1:14" s="18" customFormat="1" ht="14.45" customHeight="1">
      <c r="A16" s="37">
        <f t="shared" si="2"/>
        <v>9</v>
      </c>
      <c r="B16" s="38">
        <v>44537</v>
      </c>
      <c r="C16" s="37" t="s">
        <v>76</v>
      </c>
      <c r="D16" s="39" t="s">
        <v>77</v>
      </c>
      <c r="E16" s="40" t="s">
        <v>22</v>
      </c>
      <c r="F16" s="40" t="s">
        <v>18</v>
      </c>
      <c r="G16" s="41">
        <v>124</v>
      </c>
      <c r="H16" s="42">
        <v>2574</v>
      </c>
      <c r="I16" s="43">
        <f>VLOOKUP(F16,'[1]EASTERN GOURMENT'!$C:$E,3,FALSE)</f>
        <v>3.94</v>
      </c>
      <c r="J16" s="43">
        <f t="shared" si="0"/>
        <v>124</v>
      </c>
      <c r="K16" s="43">
        <v>25</v>
      </c>
      <c r="L16" s="43">
        <v>0</v>
      </c>
      <c r="M16" s="43">
        <f t="shared" si="1"/>
        <v>10290.56</v>
      </c>
      <c r="N16" s="40" t="s">
        <v>78</v>
      </c>
    </row>
    <row r="17" spans="1:14" s="18" customFormat="1" ht="14.45" customHeight="1">
      <c r="A17" s="37">
        <f t="shared" si="2"/>
        <v>10</v>
      </c>
      <c r="B17" s="38">
        <v>44537</v>
      </c>
      <c r="C17" s="37" t="s">
        <v>79</v>
      </c>
      <c r="D17" s="39" t="s">
        <v>80</v>
      </c>
      <c r="E17" s="40" t="s">
        <v>22</v>
      </c>
      <c r="F17" s="40" t="s">
        <v>30</v>
      </c>
      <c r="G17" s="41">
        <v>190</v>
      </c>
      <c r="H17" s="42">
        <v>4806</v>
      </c>
      <c r="I17" s="43">
        <f>VLOOKUP(F17,'[1]EASTERN GOURMENT'!$C:$E,3,FALSE)</f>
        <v>4.25</v>
      </c>
      <c r="J17" s="43">
        <f t="shared" si="0"/>
        <v>190</v>
      </c>
      <c r="K17" s="43">
        <v>25</v>
      </c>
      <c r="L17" s="43">
        <v>0</v>
      </c>
      <c r="M17" s="43">
        <f t="shared" si="1"/>
        <v>20640.5</v>
      </c>
      <c r="N17" s="40" t="s">
        <v>81</v>
      </c>
    </row>
    <row r="18" spans="1:14" s="18" customFormat="1" ht="14.45" customHeight="1">
      <c r="A18" s="37">
        <f t="shared" si="2"/>
        <v>11</v>
      </c>
      <c r="B18" s="38">
        <v>44537</v>
      </c>
      <c r="C18" s="37" t="s">
        <v>82</v>
      </c>
      <c r="D18" s="39" t="s">
        <v>83</v>
      </c>
      <c r="E18" s="40" t="s">
        <v>22</v>
      </c>
      <c r="F18" s="40" t="s">
        <v>34</v>
      </c>
      <c r="G18" s="41">
        <v>108</v>
      </c>
      <c r="H18" s="42">
        <v>2160</v>
      </c>
      <c r="I18" s="43">
        <f>VLOOKUP(F18,'[1]EASTERN GOURMENT'!$C:$E,3,FALSE)</f>
        <v>2.93</v>
      </c>
      <c r="J18" s="43">
        <f t="shared" si="0"/>
        <v>108</v>
      </c>
      <c r="K18" s="43">
        <v>25</v>
      </c>
      <c r="L18" s="43">
        <v>0</v>
      </c>
      <c r="M18" s="43">
        <f t="shared" si="1"/>
        <v>6461.8</v>
      </c>
      <c r="N18" s="40" t="s">
        <v>84</v>
      </c>
    </row>
    <row r="19" spans="1:14" s="18" customFormat="1" ht="14.45" customHeight="1">
      <c r="A19" s="37">
        <f t="shared" si="2"/>
        <v>12</v>
      </c>
      <c r="B19" s="38">
        <v>44538</v>
      </c>
      <c r="C19" s="37" t="s">
        <v>85</v>
      </c>
      <c r="D19" s="39" t="s">
        <v>86</v>
      </c>
      <c r="E19" s="40" t="s">
        <v>22</v>
      </c>
      <c r="F19" s="40" t="s">
        <v>87</v>
      </c>
      <c r="G19" s="41">
        <v>31</v>
      </c>
      <c r="H19" s="42">
        <v>930</v>
      </c>
      <c r="I19" s="43">
        <f>VLOOKUP(F19,'[1]EASTERN GOURMENT'!$C:$E,3,FALSE)</f>
        <v>2.2200000000000002</v>
      </c>
      <c r="J19" s="43">
        <f t="shared" si="0"/>
        <v>31</v>
      </c>
      <c r="K19" s="43">
        <v>25</v>
      </c>
      <c r="L19" s="43">
        <v>0</v>
      </c>
      <c r="M19" s="43">
        <f t="shared" si="1"/>
        <v>2120.6000000000004</v>
      </c>
      <c r="N19" s="40" t="s">
        <v>88</v>
      </c>
    </row>
    <row r="20" spans="1:14" s="18" customFormat="1" ht="14.45" customHeight="1">
      <c r="A20" s="37">
        <f t="shared" si="2"/>
        <v>13</v>
      </c>
      <c r="B20" s="38">
        <v>44538</v>
      </c>
      <c r="C20" s="37" t="s">
        <v>89</v>
      </c>
      <c r="D20" s="39" t="s">
        <v>90</v>
      </c>
      <c r="E20" s="40" t="s">
        <v>22</v>
      </c>
      <c r="F20" s="40" t="s">
        <v>29</v>
      </c>
      <c r="G20" s="41">
        <v>5</v>
      </c>
      <c r="H20" s="42">
        <v>150</v>
      </c>
      <c r="I20" s="43">
        <f>VLOOKUP(F20,'[1]EASTERN GOURMENT'!$C:$E,3,FALSE)</f>
        <v>2.09</v>
      </c>
      <c r="J20" s="43">
        <f t="shared" si="0"/>
        <v>5</v>
      </c>
      <c r="K20" s="43">
        <v>25</v>
      </c>
      <c r="L20" s="43">
        <v>0</v>
      </c>
      <c r="M20" s="43">
        <f t="shared" si="1"/>
        <v>343.5</v>
      </c>
      <c r="N20" s="40" t="s">
        <v>91</v>
      </c>
    </row>
    <row r="21" spans="1:14" s="18" customFormat="1" ht="14.45" customHeight="1">
      <c r="A21" s="37">
        <f t="shared" si="2"/>
        <v>14</v>
      </c>
      <c r="B21" s="38">
        <v>44538</v>
      </c>
      <c r="C21" s="37" t="s">
        <v>92</v>
      </c>
      <c r="D21" s="39" t="s">
        <v>93</v>
      </c>
      <c r="E21" s="40" t="s">
        <v>22</v>
      </c>
      <c r="F21" s="40" t="s">
        <v>94</v>
      </c>
      <c r="G21" s="41">
        <v>35</v>
      </c>
      <c r="H21" s="42">
        <v>800</v>
      </c>
      <c r="I21" s="43">
        <f>VLOOKUP(F21,'[1]EASTERN GOURMENT'!$C:$E,3,FALSE)</f>
        <v>2.2200000000000002</v>
      </c>
      <c r="J21" s="43">
        <f t="shared" si="0"/>
        <v>35</v>
      </c>
      <c r="K21" s="43">
        <v>25</v>
      </c>
      <c r="L21" s="43">
        <v>0</v>
      </c>
      <c r="M21" s="43">
        <f t="shared" si="1"/>
        <v>1836.0000000000002</v>
      </c>
      <c r="N21" s="40" t="s">
        <v>95</v>
      </c>
    </row>
    <row r="22" spans="1:14" s="18" customFormat="1" ht="14.45" customHeight="1">
      <c r="A22" s="37">
        <f t="shared" si="2"/>
        <v>15</v>
      </c>
      <c r="B22" s="38">
        <v>44539</v>
      </c>
      <c r="C22" s="37" t="s">
        <v>96</v>
      </c>
      <c r="D22" s="39" t="s">
        <v>97</v>
      </c>
      <c r="E22" s="40" t="s">
        <v>22</v>
      </c>
      <c r="F22" s="40" t="s">
        <v>19</v>
      </c>
      <c r="G22" s="41">
        <v>32</v>
      </c>
      <c r="H22" s="42">
        <v>726</v>
      </c>
      <c r="I22" s="43">
        <f>VLOOKUP(F22,'[1]EASTERN GOURMENT'!$C:$E,3,FALSE)</f>
        <v>3.49</v>
      </c>
      <c r="J22" s="43">
        <f t="shared" si="0"/>
        <v>32</v>
      </c>
      <c r="K22" s="43">
        <v>25</v>
      </c>
      <c r="L22" s="43">
        <v>0</v>
      </c>
      <c r="M22" s="43">
        <f t="shared" si="1"/>
        <v>2590.7400000000002</v>
      </c>
      <c r="N22" s="40" t="s">
        <v>98</v>
      </c>
    </row>
    <row r="23" spans="1:14" s="18" customFormat="1" ht="14.45" customHeight="1">
      <c r="A23" s="37">
        <f t="shared" si="2"/>
        <v>16</v>
      </c>
      <c r="B23" s="38">
        <v>44539</v>
      </c>
      <c r="C23" s="37" t="s">
        <v>99</v>
      </c>
      <c r="D23" s="39" t="s">
        <v>100</v>
      </c>
      <c r="E23" s="40" t="s">
        <v>22</v>
      </c>
      <c r="F23" s="40" t="s">
        <v>37</v>
      </c>
      <c r="G23" s="41">
        <v>149</v>
      </c>
      <c r="H23" s="42">
        <v>3390</v>
      </c>
      <c r="I23" s="43">
        <f>VLOOKUP(F23,'[1]EASTERN GOURMENT'!$C:$E,3,FALSE)</f>
        <v>2.93</v>
      </c>
      <c r="J23" s="43">
        <f t="shared" si="0"/>
        <v>149</v>
      </c>
      <c r="K23" s="43">
        <v>25</v>
      </c>
      <c r="L23" s="43">
        <v>0</v>
      </c>
      <c r="M23" s="43">
        <f t="shared" si="1"/>
        <v>10106.700000000001</v>
      </c>
      <c r="N23" s="40" t="s">
        <v>101</v>
      </c>
    </row>
    <row r="24" spans="1:14" s="18" customFormat="1" ht="14.45" customHeight="1">
      <c r="A24" s="37">
        <f t="shared" si="2"/>
        <v>17</v>
      </c>
      <c r="B24" s="38">
        <v>44540</v>
      </c>
      <c r="C24" s="37" t="s">
        <v>102</v>
      </c>
      <c r="D24" s="39" t="s">
        <v>103</v>
      </c>
      <c r="E24" s="40" t="s">
        <v>22</v>
      </c>
      <c r="F24" s="40" t="s">
        <v>49</v>
      </c>
      <c r="G24" s="41">
        <v>100</v>
      </c>
      <c r="H24" s="42">
        <v>450</v>
      </c>
      <c r="I24" s="43">
        <f>VLOOKUP(F24,'[1]EASTERN GOURMENT'!$C:$E,3,FALSE)</f>
        <v>2.57</v>
      </c>
      <c r="J24" s="43">
        <f t="shared" si="0"/>
        <v>100</v>
      </c>
      <c r="K24" s="43">
        <v>25</v>
      </c>
      <c r="L24" s="43">
        <v>0</v>
      </c>
      <c r="M24" s="43">
        <f t="shared" si="1"/>
        <v>1281.5</v>
      </c>
      <c r="N24" s="40" t="s">
        <v>50</v>
      </c>
    </row>
    <row r="25" spans="1:14" s="18" customFormat="1" ht="14.45" customHeight="1">
      <c r="A25" s="37">
        <f t="shared" si="2"/>
        <v>18</v>
      </c>
      <c r="B25" s="38">
        <v>44540</v>
      </c>
      <c r="C25" s="37" t="s">
        <v>104</v>
      </c>
      <c r="D25" s="39" t="s">
        <v>105</v>
      </c>
      <c r="E25" s="40" t="s">
        <v>22</v>
      </c>
      <c r="F25" s="40" t="s">
        <v>32</v>
      </c>
      <c r="G25" s="41">
        <v>70</v>
      </c>
      <c r="H25" s="42">
        <v>455</v>
      </c>
      <c r="I25" s="43">
        <f>VLOOKUP(F25,'[1]EASTERN GOURMENT'!$C:$E,3,FALSE)</f>
        <v>2.25</v>
      </c>
      <c r="J25" s="43">
        <f t="shared" si="0"/>
        <v>70</v>
      </c>
      <c r="K25" s="43">
        <v>25</v>
      </c>
      <c r="L25" s="43">
        <v>0</v>
      </c>
      <c r="M25" s="43">
        <f t="shared" si="1"/>
        <v>1118.75</v>
      </c>
      <c r="N25" s="40" t="s">
        <v>106</v>
      </c>
    </row>
    <row r="26" spans="1:14" s="18" customFormat="1" ht="14.45" customHeight="1">
      <c r="A26" s="37">
        <f t="shared" si="2"/>
        <v>19</v>
      </c>
      <c r="B26" s="38">
        <v>44540</v>
      </c>
      <c r="C26" s="37" t="s">
        <v>107</v>
      </c>
      <c r="D26" s="39" t="s">
        <v>108</v>
      </c>
      <c r="E26" s="40" t="s">
        <v>22</v>
      </c>
      <c r="F26" s="40" t="s">
        <v>63</v>
      </c>
      <c r="G26" s="41">
        <v>70</v>
      </c>
      <c r="H26" s="42">
        <v>425</v>
      </c>
      <c r="I26" s="43">
        <f>VLOOKUP(F26,'[1]EASTERN GOURMENT'!$C:$E,3,FALSE)</f>
        <v>2.2200000000000002</v>
      </c>
      <c r="J26" s="43">
        <f t="shared" si="0"/>
        <v>70</v>
      </c>
      <c r="K26" s="43">
        <v>25</v>
      </c>
      <c r="L26" s="43">
        <v>0</v>
      </c>
      <c r="M26" s="43">
        <f t="shared" si="1"/>
        <v>1038.5</v>
      </c>
      <c r="N26" s="40" t="s">
        <v>64</v>
      </c>
    </row>
    <row r="27" spans="1:14" s="18" customFormat="1" ht="14.45" customHeight="1">
      <c r="A27" s="37">
        <f t="shared" si="2"/>
        <v>20</v>
      </c>
      <c r="B27" s="38">
        <v>44540</v>
      </c>
      <c r="C27" s="37" t="s">
        <v>109</v>
      </c>
      <c r="D27" s="39" t="s">
        <v>110</v>
      </c>
      <c r="E27" s="40" t="s">
        <v>22</v>
      </c>
      <c r="F27" s="40" t="s">
        <v>111</v>
      </c>
      <c r="G27" s="41">
        <v>20</v>
      </c>
      <c r="H27" s="42">
        <v>180</v>
      </c>
      <c r="I27" s="43">
        <f>VLOOKUP(F27,'[1]EASTERN GOURMENT'!$C:$E,3,FALSE)</f>
        <v>2.2200000000000002</v>
      </c>
      <c r="J27" s="43">
        <f t="shared" si="0"/>
        <v>20</v>
      </c>
      <c r="K27" s="43">
        <v>25</v>
      </c>
      <c r="L27" s="43">
        <v>0</v>
      </c>
      <c r="M27" s="43">
        <f t="shared" si="1"/>
        <v>444.6</v>
      </c>
      <c r="N27" s="40" t="s">
        <v>112</v>
      </c>
    </row>
    <row r="28" spans="1:14" s="18" customFormat="1" ht="14.45" customHeight="1">
      <c r="A28" s="37">
        <f t="shared" si="2"/>
        <v>21</v>
      </c>
      <c r="B28" s="38">
        <v>44540</v>
      </c>
      <c r="C28" s="37" t="s">
        <v>113</v>
      </c>
      <c r="D28" s="39" t="s">
        <v>114</v>
      </c>
      <c r="E28" s="40" t="s">
        <v>22</v>
      </c>
      <c r="F28" s="40" t="s">
        <v>23</v>
      </c>
      <c r="G28" s="41">
        <v>20</v>
      </c>
      <c r="H28" s="42">
        <v>180</v>
      </c>
      <c r="I28" s="43">
        <f>VLOOKUP(F28,'[1]EASTERN GOURMENT'!$C:$E,3,FALSE)</f>
        <v>2</v>
      </c>
      <c r="J28" s="43">
        <f t="shared" si="0"/>
        <v>20</v>
      </c>
      <c r="K28" s="43">
        <v>25</v>
      </c>
      <c r="L28" s="43">
        <v>0</v>
      </c>
      <c r="M28" s="43">
        <f t="shared" si="1"/>
        <v>405</v>
      </c>
      <c r="N28" s="40" t="s">
        <v>115</v>
      </c>
    </row>
    <row r="29" spans="1:14" s="18" customFormat="1" ht="14.45" customHeight="1">
      <c r="A29" s="37">
        <f t="shared" si="2"/>
        <v>22</v>
      </c>
      <c r="B29" s="38">
        <v>44540</v>
      </c>
      <c r="C29" s="37" t="s">
        <v>116</v>
      </c>
      <c r="D29" s="39" t="s">
        <v>117</v>
      </c>
      <c r="E29" s="40" t="s">
        <v>22</v>
      </c>
      <c r="F29" s="40" t="s">
        <v>23</v>
      </c>
      <c r="G29" s="41">
        <v>15</v>
      </c>
      <c r="H29" s="42">
        <v>110</v>
      </c>
      <c r="I29" s="43">
        <f>VLOOKUP(F29,'[1]EASTERN GOURMENT'!$C:$E,3,FALSE)</f>
        <v>2</v>
      </c>
      <c r="J29" s="43">
        <f t="shared" si="0"/>
        <v>15</v>
      </c>
      <c r="K29" s="43">
        <v>25</v>
      </c>
      <c r="L29" s="43">
        <v>0</v>
      </c>
      <c r="M29" s="43">
        <f t="shared" si="1"/>
        <v>260</v>
      </c>
      <c r="N29" s="40" t="s">
        <v>118</v>
      </c>
    </row>
    <row r="30" spans="1:14" s="18" customFormat="1" ht="14.45" customHeight="1">
      <c r="A30" s="37">
        <f t="shared" si="2"/>
        <v>23</v>
      </c>
      <c r="B30" s="38">
        <v>44540</v>
      </c>
      <c r="C30" s="37" t="s">
        <v>119</v>
      </c>
      <c r="D30" s="39" t="s">
        <v>120</v>
      </c>
      <c r="E30" s="40" t="s">
        <v>22</v>
      </c>
      <c r="F30" s="40" t="s">
        <v>31</v>
      </c>
      <c r="G30" s="41">
        <v>10</v>
      </c>
      <c r="H30" s="42">
        <v>100</v>
      </c>
      <c r="I30" s="43">
        <f>VLOOKUP(F30,'[1]EASTERN GOURMENT'!$C:$E,3,FALSE)</f>
        <v>2.09</v>
      </c>
      <c r="J30" s="43">
        <f t="shared" si="0"/>
        <v>10</v>
      </c>
      <c r="K30" s="43">
        <v>25</v>
      </c>
      <c r="L30" s="43">
        <v>0</v>
      </c>
      <c r="M30" s="43">
        <f t="shared" si="1"/>
        <v>244</v>
      </c>
      <c r="N30" s="40" t="s">
        <v>121</v>
      </c>
    </row>
    <row r="31" spans="1:14" s="18" customFormat="1" ht="14.45" customHeight="1">
      <c r="A31" s="37">
        <f t="shared" si="2"/>
        <v>24</v>
      </c>
      <c r="B31" s="38">
        <v>44541</v>
      </c>
      <c r="C31" s="40" t="s">
        <v>122</v>
      </c>
      <c r="D31" s="39">
        <v>1564</v>
      </c>
      <c r="E31" s="40" t="s">
        <v>22</v>
      </c>
      <c r="F31" s="40" t="s">
        <v>123</v>
      </c>
      <c r="G31" s="41">
        <v>60</v>
      </c>
      <c r="H31" s="42">
        <v>340</v>
      </c>
      <c r="I31" s="43">
        <f>VLOOKUP(F31,'[1]EASTERN GOURMENT'!$C:$E,3,FALSE)</f>
        <v>2.25</v>
      </c>
      <c r="J31" s="43">
        <f t="shared" si="0"/>
        <v>60</v>
      </c>
      <c r="K31" s="43">
        <v>25</v>
      </c>
      <c r="L31" s="43">
        <v>0</v>
      </c>
      <c r="M31" s="43">
        <f t="shared" si="1"/>
        <v>850</v>
      </c>
      <c r="N31" s="40" t="s">
        <v>124</v>
      </c>
    </row>
    <row r="32" spans="1:14" s="18" customFormat="1" ht="14.45" customHeight="1">
      <c r="A32" s="37">
        <f t="shared" si="2"/>
        <v>25</v>
      </c>
      <c r="B32" s="38">
        <v>44542</v>
      </c>
      <c r="C32" s="37" t="s">
        <v>125</v>
      </c>
      <c r="D32" s="39" t="s">
        <v>126</v>
      </c>
      <c r="E32" s="40" t="s">
        <v>22</v>
      </c>
      <c r="F32" s="40" t="s">
        <v>36</v>
      </c>
      <c r="G32" s="41">
        <v>168</v>
      </c>
      <c r="H32" s="42">
        <v>3468</v>
      </c>
      <c r="I32" s="43">
        <f>VLOOKUP(F32,'[1]EASTERN GOURMENT'!$C:$E,3,FALSE)</f>
        <v>3.62</v>
      </c>
      <c r="J32" s="43">
        <f t="shared" si="0"/>
        <v>168</v>
      </c>
      <c r="K32" s="43">
        <v>25</v>
      </c>
      <c r="L32" s="43">
        <v>0</v>
      </c>
      <c r="M32" s="43">
        <f t="shared" si="1"/>
        <v>12747.16</v>
      </c>
      <c r="N32" s="40" t="s">
        <v>127</v>
      </c>
    </row>
    <row r="33" spans="1:14" s="18" customFormat="1" ht="14.45" customHeight="1">
      <c r="A33" s="37">
        <f t="shared" si="2"/>
        <v>26</v>
      </c>
      <c r="B33" s="38">
        <v>44544</v>
      </c>
      <c r="C33" s="37" t="s">
        <v>128</v>
      </c>
      <c r="D33" s="39" t="s">
        <v>129</v>
      </c>
      <c r="E33" s="40" t="s">
        <v>22</v>
      </c>
      <c r="F33" s="40" t="s">
        <v>130</v>
      </c>
      <c r="G33" s="41">
        <v>10</v>
      </c>
      <c r="H33" s="42">
        <v>300</v>
      </c>
      <c r="I33" s="43">
        <f>VLOOKUP(F33,'[1]EASTERN GOURMENT'!$C:$E,3,FALSE)</f>
        <v>2.09</v>
      </c>
      <c r="J33" s="43">
        <f t="shared" si="0"/>
        <v>10</v>
      </c>
      <c r="K33" s="43">
        <v>25</v>
      </c>
      <c r="L33" s="43">
        <v>0</v>
      </c>
      <c r="M33" s="43">
        <f t="shared" si="1"/>
        <v>662</v>
      </c>
      <c r="N33" s="40" t="s">
        <v>131</v>
      </c>
    </row>
    <row r="34" spans="1:14" s="18" customFormat="1" ht="14.45" customHeight="1">
      <c r="A34" s="37">
        <f t="shared" si="2"/>
        <v>27</v>
      </c>
      <c r="B34" s="38">
        <v>44544</v>
      </c>
      <c r="C34" s="37" t="s">
        <v>132</v>
      </c>
      <c r="D34" s="39" t="s">
        <v>133</v>
      </c>
      <c r="E34" s="40" t="s">
        <v>22</v>
      </c>
      <c r="F34" s="40" t="s">
        <v>63</v>
      </c>
      <c r="G34" s="41">
        <v>64</v>
      </c>
      <c r="H34" s="42">
        <v>1394</v>
      </c>
      <c r="I34" s="43">
        <f>VLOOKUP(F34,'[1]EASTERN GOURMENT'!$C:$E,3,FALSE)</f>
        <v>2.2200000000000002</v>
      </c>
      <c r="J34" s="43">
        <f t="shared" si="0"/>
        <v>64</v>
      </c>
      <c r="K34" s="43">
        <v>25</v>
      </c>
      <c r="L34" s="43">
        <v>0</v>
      </c>
      <c r="M34" s="43">
        <f t="shared" si="1"/>
        <v>3183.6800000000003</v>
      </c>
      <c r="N34" s="40" t="s">
        <v>64</v>
      </c>
    </row>
    <row r="35" spans="1:14" s="18" customFormat="1" ht="14.45" customHeight="1">
      <c r="A35" s="37">
        <f t="shared" si="2"/>
        <v>28</v>
      </c>
      <c r="B35" s="38">
        <v>44545</v>
      </c>
      <c r="C35" s="37" t="s">
        <v>134</v>
      </c>
      <c r="D35" s="39" t="s">
        <v>135</v>
      </c>
      <c r="E35" s="40" t="s">
        <v>22</v>
      </c>
      <c r="F35" s="40" t="s">
        <v>24</v>
      </c>
      <c r="G35" s="41">
        <v>130</v>
      </c>
      <c r="H35" s="42">
        <v>2624.7</v>
      </c>
      <c r="I35" s="43">
        <f>VLOOKUP(F35,'[1]EASTERN GOURMENT'!$C:$E,3,FALSE)</f>
        <v>4.18</v>
      </c>
      <c r="J35" s="43">
        <f t="shared" si="0"/>
        <v>130</v>
      </c>
      <c r="K35" s="43">
        <v>25</v>
      </c>
      <c r="L35" s="43">
        <v>0</v>
      </c>
      <c r="M35" s="43">
        <f t="shared" si="1"/>
        <v>11126.245999999999</v>
      </c>
      <c r="N35" s="40" t="s">
        <v>71</v>
      </c>
    </row>
    <row r="36" spans="1:14" s="18" customFormat="1" ht="14.45" customHeight="1">
      <c r="A36" s="37">
        <f t="shared" si="2"/>
        <v>29</v>
      </c>
      <c r="B36" s="38">
        <v>44545</v>
      </c>
      <c r="C36" s="37" t="s">
        <v>136</v>
      </c>
      <c r="D36" s="39" t="s">
        <v>137</v>
      </c>
      <c r="E36" s="40" t="s">
        <v>22</v>
      </c>
      <c r="F36" s="40" t="s">
        <v>138</v>
      </c>
      <c r="G36" s="41">
        <v>82</v>
      </c>
      <c r="H36" s="42">
        <v>770.8</v>
      </c>
      <c r="I36" s="43">
        <f>VLOOKUP(F36,'[1]EASTERN GOURMENT'!$C:$E,3,FALSE)</f>
        <v>2.38</v>
      </c>
      <c r="J36" s="43">
        <f t="shared" si="0"/>
        <v>82</v>
      </c>
      <c r="K36" s="43">
        <v>25</v>
      </c>
      <c r="L36" s="43">
        <v>0</v>
      </c>
      <c r="M36" s="43">
        <f t="shared" si="1"/>
        <v>1941.5039999999999</v>
      </c>
      <c r="N36" s="40" t="s">
        <v>139</v>
      </c>
    </row>
    <row r="37" spans="1:14" s="18" customFormat="1" ht="14.45" customHeight="1">
      <c r="A37" s="37">
        <f t="shared" si="2"/>
        <v>30</v>
      </c>
      <c r="B37" s="38">
        <v>44547</v>
      </c>
      <c r="C37" s="37" t="s">
        <v>140</v>
      </c>
      <c r="D37" s="39" t="s">
        <v>141</v>
      </c>
      <c r="E37" s="40" t="s">
        <v>22</v>
      </c>
      <c r="F37" s="40" t="s">
        <v>142</v>
      </c>
      <c r="G37" s="41">
        <v>80</v>
      </c>
      <c r="H37" s="42">
        <v>525</v>
      </c>
      <c r="I37" s="43">
        <f>VLOOKUP(F37,'[1]EASTERN GOURMENT'!$C:$E,3,FALSE)</f>
        <v>2.09</v>
      </c>
      <c r="J37" s="43">
        <f t="shared" si="0"/>
        <v>80</v>
      </c>
      <c r="K37" s="43">
        <v>25</v>
      </c>
      <c r="L37" s="43">
        <v>0</v>
      </c>
      <c r="M37" s="43">
        <f t="shared" si="1"/>
        <v>1202.25</v>
      </c>
      <c r="N37" s="40" t="s">
        <v>143</v>
      </c>
    </row>
    <row r="38" spans="1:14" s="18" customFormat="1" ht="14.45" customHeight="1">
      <c r="A38" s="37">
        <f t="shared" si="2"/>
        <v>31</v>
      </c>
      <c r="B38" s="38">
        <v>44548</v>
      </c>
      <c r="C38" s="37" t="s">
        <v>144</v>
      </c>
      <c r="D38" s="39" t="s">
        <v>145</v>
      </c>
      <c r="E38" s="40" t="s">
        <v>22</v>
      </c>
      <c r="F38" s="40" t="s">
        <v>25</v>
      </c>
      <c r="G38" s="41">
        <v>132</v>
      </c>
      <c r="H38" s="42">
        <v>2808</v>
      </c>
      <c r="I38" s="43">
        <f>VLOOKUP(F38,'[1]EASTERN GOURMENT'!$C:$E,3,FALSE)</f>
        <v>3.21</v>
      </c>
      <c r="J38" s="43">
        <f t="shared" si="0"/>
        <v>132</v>
      </c>
      <c r="K38" s="43">
        <v>25</v>
      </c>
      <c r="L38" s="43">
        <v>0</v>
      </c>
      <c r="M38" s="43">
        <f t="shared" si="1"/>
        <v>9170.68</v>
      </c>
      <c r="N38" s="40" t="s">
        <v>146</v>
      </c>
    </row>
    <row r="39" spans="1:14" s="18" customFormat="1" ht="14.45" customHeight="1">
      <c r="A39" s="37">
        <f t="shared" si="2"/>
        <v>32</v>
      </c>
      <c r="B39" s="38">
        <v>44548</v>
      </c>
      <c r="C39" s="37" t="s">
        <v>147</v>
      </c>
      <c r="D39" s="39" t="s">
        <v>148</v>
      </c>
      <c r="E39" s="40" t="s">
        <v>22</v>
      </c>
      <c r="F39" s="40" t="s">
        <v>35</v>
      </c>
      <c r="G39" s="41">
        <v>60</v>
      </c>
      <c r="H39" s="42">
        <v>270</v>
      </c>
      <c r="I39" s="43">
        <f>VLOOKUP(F39,'[1]EASTERN GOURMENT'!$C:$E,3,FALSE)</f>
        <v>2.93</v>
      </c>
      <c r="J39" s="43">
        <f t="shared" si="0"/>
        <v>60</v>
      </c>
      <c r="K39" s="43">
        <v>25</v>
      </c>
      <c r="L39" s="43">
        <v>800</v>
      </c>
      <c r="M39" s="43">
        <f t="shared" si="1"/>
        <v>1676.1</v>
      </c>
      <c r="N39" s="40" t="s">
        <v>149</v>
      </c>
    </row>
    <row r="40" spans="1:14" s="18" customFormat="1" ht="14.45" customHeight="1">
      <c r="A40" s="37">
        <f t="shared" si="2"/>
        <v>33</v>
      </c>
      <c r="B40" s="38">
        <v>44548</v>
      </c>
      <c r="C40" s="37" t="s">
        <v>150</v>
      </c>
      <c r="D40" s="39" t="s">
        <v>151</v>
      </c>
      <c r="E40" s="40" t="s">
        <v>22</v>
      </c>
      <c r="F40" s="40" t="s">
        <v>34</v>
      </c>
      <c r="G40" s="41">
        <v>110</v>
      </c>
      <c r="H40" s="42">
        <v>550</v>
      </c>
      <c r="I40" s="43">
        <f>VLOOKUP(F40,'[1]EASTERN GOURMENT'!$C:$E,3,FALSE)</f>
        <v>2.93</v>
      </c>
      <c r="J40" s="43">
        <f t="shared" si="0"/>
        <v>110</v>
      </c>
      <c r="K40" s="43">
        <v>25</v>
      </c>
      <c r="L40" s="43">
        <v>0</v>
      </c>
      <c r="M40" s="43">
        <f t="shared" si="1"/>
        <v>1746.5</v>
      </c>
      <c r="N40" s="40" t="s">
        <v>84</v>
      </c>
    </row>
    <row r="41" spans="1:14" s="18" customFormat="1" ht="14.45" customHeight="1">
      <c r="A41" s="37">
        <f t="shared" si="2"/>
        <v>34</v>
      </c>
      <c r="B41" s="38">
        <v>44549</v>
      </c>
      <c r="C41" s="37" t="s">
        <v>152</v>
      </c>
      <c r="D41" s="39" t="s">
        <v>153</v>
      </c>
      <c r="E41" s="40" t="s">
        <v>22</v>
      </c>
      <c r="F41" s="40" t="s">
        <v>154</v>
      </c>
      <c r="G41" s="41">
        <v>68</v>
      </c>
      <c r="H41" s="42">
        <v>1173</v>
      </c>
      <c r="I41" s="43">
        <f>VLOOKUP(F41,'[1]EASTERN GOURMENT'!$C:$E,3,FALSE)</f>
        <v>4.32</v>
      </c>
      <c r="J41" s="43">
        <f t="shared" si="0"/>
        <v>68</v>
      </c>
      <c r="K41" s="43">
        <v>25</v>
      </c>
      <c r="L41" s="43">
        <v>0</v>
      </c>
      <c r="M41" s="43">
        <f t="shared" si="1"/>
        <v>5160.3600000000006</v>
      </c>
      <c r="N41" s="40" t="s">
        <v>155</v>
      </c>
    </row>
    <row r="42" spans="1:14" s="18" customFormat="1" ht="14.45" customHeight="1">
      <c r="A42" s="37">
        <f t="shared" si="2"/>
        <v>35</v>
      </c>
      <c r="B42" s="38">
        <v>44549</v>
      </c>
      <c r="C42" s="37" t="s">
        <v>156</v>
      </c>
      <c r="D42" s="39" t="s">
        <v>157</v>
      </c>
      <c r="E42" s="40" t="s">
        <v>22</v>
      </c>
      <c r="F42" s="40" t="s">
        <v>158</v>
      </c>
      <c r="G42" s="41">
        <v>25</v>
      </c>
      <c r="H42" s="42">
        <v>402.5</v>
      </c>
      <c r="I42" s="43">
        <f>VLOOKUP(F42,'[1]EASTERN GOURMENT'!$C:$E,3,FALSE)</f>
        <v>2.09</v>
      </c>
      <c r="J42" s="43">
        <f t="shared" si="0"/>
        <v>25</v>
      </c>
      <c r="K42" s="43">
        <v>25</v>
      </c>
      <c r="L42" s="43">
        <v>0</v>
      </c>
      <c r="M42" s="43">
        <f t="shared" si="1"/>
        <v>891.22499999999991</v>
      </c>
      <c r="N42" s="40" t="s">
        <v>91</v>
      </c>
    </row>
    <row r="43" spans="1:14" s="18" customFormat="1" ht="14.45" customHeight="1">
      <c r="A43" s="37">
        <f t="shared" si="2"/>
        <v>36</v>
      </c>
      <c r="B43" s="38">
        <v>44552</v>
      </c>
      <c r="C43" s="37" t="s">
        <v>159</v>
      </c>
      <c r="D43" s="39" t="s">
        <v>160</v>
      </c>
      <c r="E43" s="40" t="s">
        <v>22</v>
      </c>
      <c r="F43" s="40" t="s">
        <v>161</v>
      </c>
      <c r="G43" s="41">
        <v>36</v>
      </c>
      <c r="H43" s="42">
        <v>516.5</v>
      </c>
      <c r="I43" s="43">
        <f>VLOOKUP(F43,'[1]EASTERN GOURMENT'!$C:$E,3,FALSE)</f>
        <v>2.38</v>
      </c>
      <c r="J43" s="43">
        <f t="shared" si="0"/>
        <v>36</v>
      </c>
      <c r="K43" s="43">
        <v>25</v>
      </c>
      <c r="L43" s="43">
        <v>0</v>
      </c>
      <c r="M43" s="43">
        <f t="shared" si="1"/>
        <v>1290.27</v>
      </c>
      <c r="N43" s="40" t="s">
        <v>162</v>
      </c>
    </row>
    <row r="44" spans="1:14" s="18" customFormat="1" ht="14.45" customHeight="1">
      <c r="A44" s="37">
        <f t="shared" si="2"/>
        <v>37</v>
      </c>
      <c r="B44" s="38">
        <v>44553</v>
      </c>
      <c r="C44" s="37" t="s">
        <v>163</v>
      </c>
      <c r="D44" s="39" t="s">
        <v>164</v>
      </c>
      <c r="E44" s="40" t="s">
        <v>22</v>
      </c>
      <c r="F44" s="40" t="s">
        <v>130</v>
      </c>
      <c r="G44" s="41">
        <v>19</v>
      </c>
      <c r="H44" s="42">
        <v>498</v>
      </c>
      <c r="I44" s="43">
        <f>VLOOKUP(F44,'[1]EASTERN GOURMENT'!$C:$E,3,FALSE)</f>
        <v>2.09</v>
      </c>
      <c r="J44" s="43">
        <f t="shared" si="0"/>
        <v>19</v>
      </c>
      <c r="K44" s="43">
        <v>25</v>
      </c>
      <c r="L44" s="43">
        <v>0</v>
      </c>
      <c r="M44" s="43">
        <f t="shared" si="1"/>
        <v>1084.82</v>
      </c>
      <c r="N44" s="40" t="s">
        <v>165</v>
      </c>
    </row>
    <row r="45" spans="1:14" s="18" customFormat="1" ht="14.45" customHeight="1">
      <c r="A45" s="37">
        <f t="shared" si="2"/>
        <v>38</v>
      </c>
      <c r="B45" s="38">
        <v>44553</v>
      </c>
      <c r="C45" s="37" t="s">
        <v>166</v>
      </c>
      <c r="D45" s="39" t="s">
        <v>167</v>
      </c>
      <c r="E45" s="40" t="s">
        <v>22</v>
      </c>
      <c r="F45" s="40" t="s">
        <v>168</v>
      </c>
      <c r="G45" s="41">
        <v>41</v>
      </c>
      <c r="H45" s="42">
        <v>623.6</v>
      </c>
      <c r="I45" s="43">
        <f>VLOOKUP(F45,'[1]EASTERN GOURMENT'!$C:$E,3,FALSE)</f>
        <v>2.2200000000000002</v>
      </c>
      <c r="J45" s="43">
        <f t="shared" si="0"/>
        <v>41</v>
      </c>
      <c r="K45" s="43">
        <v>25</v>
      </c>
      <c r="L45" s="43">
        <v>0</v>
      </c>
      <c r="M45" s="43">
        <f t="shared" si="1"/>
        <v>1450.3920000000003</v>
      </c>
      <c r="N45" s="40" t="s">
        <v>169</v>
      </c>
    </row>
    <row r="46" spans="1:14" s="18" customFormat="1" ht="14.45" customHeight="1">
      <c r="A46" s="37">
        <f t="shared" si="2"/>
        <v>39</v>
      </c>
      <c r="B46" s="38">
        <v>44553</v>
      </c>
      <c r="C46" s="37" t="s">
        <v>170</v>
      </c>
      <c r="D46" s="39" t="s">
        <v>171</v>
      </c>
      <c r="E46" s="40" t="s">
        <v>22</v>
      </c>
      <c r="F46" s="40" t="s">
        <v>19</v>
      </c>
      <c r="G46" s="41">
        <v>40</v>
      </c>
      <c r="H46" s="42">
        <v>900</v>
      </c>
      <c r="I46" s="43">
        <f>VLOOKUP(F46,'[1]EASTERN GOURMENT'!$C:$E,3,FALSE)</f>
        <v>3.49</v>
      </c>
      <c r="J46" s="43">
        <f t="shared" si="0"/>
        <v>40</v>
      </c>
      <c r="K46" s="43">
        <v>25</v>
      </c>
      <c r="L46" s="43">
        <v>0</v>
      </c>
      <c r="M46" s="43">
        <f t="shared" si="1"/>
        <v>3206</v>
      </c>
      <c r="N46" s="40" t="s">
        <v>172</v>
      </c>
    </row>
    <row r="47" spans="1:14" s="18" customFormat="1" ht="14.45" customHeight="1">
      <c r="A47" s="37">
        <f t="shared" si="2"/>
        <v>40</v>
      </c>
      <c r="B47" s="38">
        <v>44553</v>
      </c>
      <c r="C47" s="37" t="s">
        <v>173</v>
      </c>
      <c r="D47" s="39" t="s">
        <v>174</v>
      </c>
      <c r="E47" s="40" t="s">
        <v>22</v>
      </c>
      <c r="F47" s="40" t="s">
        <v>18</v>
      </c>
      <c r="G47" s="41">
        <v>60</v>
      </c>
      <c r="H47" s="42">
        <v>270</v>
      </c>
      <c r="I47" s="43">
        <f>VLOOKUP(F47,'[1]EASTERN GOURMENT'!$C:$E,3,FALSE)</f>
        <v>3.94</v>
      </c>
      <c r="J47" s="43">
        <f t="shared" si="0"/>
        <v>60</v>
      </c>
      <c r="K47" s="43">
        <v>25</v>
      </c>
      <c r="L47" s="43">
        <v>0</v>
      </c>
      <c r="M47" s="43">
        <f t="shared" si="1"/>
        <v>1148.8</v>
      </c>
      <c r="N47" s="40" t="s">
        <v>175</v>
      </c>
    </row>
    <row r="48" spans="1:14" s="18" customFormat="1" ht="14.45" customHeight="1">
      <c r="A48" s="37">
        <f t="shared" si="2"/>
        <v>41</v>
      </c>
      <c r="B48" s="38">
        <v>44554</v>
      </c>
      <c r="C48" s="37" t="s">
        <v>176</v>
      </c>
      <c r="D48" s="39" t="s">
        <v>177</v>
      </c>
      <c r="E48" s="40" t="s">
        <v>22</v>
      </c>
      <c r="F48" s="40" t="s">
        <v>178</v>
      </c>
      <c r="G48" s="41">
        <v>35</v>
      </c>
      <c r="H48" s="42">
        <v>770.2</v>
      </c>
      <c r="I48" s="43">
        <f>VLOOKUP(F48,'[1]EASTERN GOURMENT'!$C:$E,3,FALSE)</f>
        <v>4.24</v>
      </c>
      <c r="J48" s="43">
        <f t="shared" si="0"/>
        <v>35</v>
      </c>
      <c r="K48" s="43">
        <v>25</v>
      </c>
      <c r="L48" s="43">
        <v>0</v>
      </c>
      <c r="M48" s="43">
        <f t="shared" si="1"/>
        <v>3325.6480000000001</v>
      </c>
      <c r="N48" s="40" t="s">
        <v>179</v>
      </c>
    </row>
    <row r="49" spans="1:14" s="18" customFormat="1" ht="14.45" customHeight="1">
      <c r="A49" s="37">
        <f t="shared" si="2"/>
        <v>42</v>
      </c>
      <c r="B49" s="38">
        <v>44554</v>
      </c>
      <c r="C49" s="37" t="s">
        <v>180</v>
      </c>
      <c r="D49" s="39" t="s">
        <v>181</v>
      </c>
      <c r="E49" s="40" t="s">
        <v>22</v>
      </c>
      <c r="F49" s="40" t="s">
        <v>158</v>
      </c>
      <c r="G49" s="41">
        <v>20</v>
      </c>
      <c r="H49" s="42">
        <v>240</v>
      </c>
      <c r="I49" s="43">
        <f>VLOOKUP(F49,'[1]EASTERN GOURMENT'!$C:$E,3,FALSE)</f>
        <v>2.09</v>
      </c>
      <c r="J49" s="43">
        <f t="shared" si="0"/>
        <v>20</v>
      </c>
      <c r="K49" s="43">
        <v>25</v>
      </c>
      <c r="L49" s="43">
        <v>0</v>
      </c>
      <c r="M49" s="43">
        <f t="shared" si="1"/>
        <v>546.59999999999991</v>
      </c>
      <c r="N49" s="40" t="s">
        <v>91</v>
      </c>
    </row>
    <row r="50" spans="1:14" s="18" customFormat="1" ht="14.45" customHeight="1">
      <c r="A50" s="37">
        <f t="shared" si="2"/>
        <v>43</v>
      </c>
      <c r="B50" s="38">
        <v>44554</v>
      </c>
      <c r="C50" s="37" t="s">
        <v>182</v>
      </c>
      <c r="D50" s="39" t="s">
        <v>183</v>
      </c>
      <c r="E50" s="40" t="s">
        <v>22</v>
      </c>
      <c r="F50" s="40" t="s">
        <v>184</v>
      </c>
      <c r="G50" s="41">
        <v>50</v>
      </c>
      <c r="H50" s="42">
        <v>225</v>
      </c>
      <c r="I50" s="43">
        <f>VLOOKUP(F50,'[1]EASTERN GOURMENT'!$C:$E,3,FALSE)</f>
        <v>2.65</v>
      </c>
      <c r="J50" s="43">
        <f t="shared" si="0"/>
        <v>50</v>
      </c>
      <c r="K50" s="43">
        <v>25</v>
      </c>
      <c r="L50" s="43">
        <v>0</v>
      </c>
      <c r="M50" s="43">
        <f t="shared" si="1"/>
        <v>671.25</v>
      </c>
      <c r="N50" s="40" t="s">
        <v>185</v>
      </c>
    </row>
    <row r="51" spans="1:14" s="18" customFormat="1" ht="14.45" customHeight="1">
      <c r="A51" s="37">
        <f t="shared" si="2"/>
        <v>44</v>
      </c>
      <c r="B51" s="38">
        <v>44555</v>
      </c>
      <c r="C51" s="37" t="s">
        <v>186</v>
      </c>
      <c r="D51" s="39" t="s">
        <v>187</v>
      </c>
      <c r="E51" s="40" t="s">
        <v>22</v>
      </c>
      <c r="F51" s="40" t="s">
        <v>38</v>
      </c>
      <c r="G51" s="41">
        <v>118</v>
      </c>
      <c r="H51" s="42">
        <v>2474.1999999999998</v>
      </c>
      <c r="I51" s="43">
        <f>VLOOKUP(F51,'[1]EASTERN GOURMENT'!$C:$E,3,FALSE)</f>
        <v>4.18</v>
      </c>
      <c r="J51" s="43">
        <f t="shared" si="0"/>
        <v>118</v>
      </c>
      <c r="K51" s="43">
        <v>25</v>
      </c>
      <c r="L51" s="43">
        <v>0</v>
      </c>
      <c r="M51" s="43">
        <f t="shared" si="1"/>
        <v>10485.155999999999</v>
      </c>
      <c r="N51" s="40" t="s">
        <v>188</v>
      </c>
    </row>
    <row r="52" spans="1:14" s="18" customFormat="1" ht="14.45" customHeight="1">
      <c r="A52" s="37">
        <f t="shared" si="2"/>
        <v>45</v>
      </c>
      <c r="B52" s="38">
        <v>44555</v>
      </c>
      <c r="C52" s="37" t="s">
        <v>189</v>
      </c>
      <c r="D52" s="39" t="s">
        <v>190</v>
      </c>
      <c r="E52" s="40" t="s">
        <v>22</v>
      </c>
      <c r="F52" s="40" t="s">
        <v>33</v>
      </c>
      <c r="G52" s="41">
        <v>69</v>
      </c>
      <c r="H52" s="42">
        <v>1249</v>
      </c>
      <c r="I52" s="43">
        <f>VLOOKUP(F52,'[1]EASTERN GOURMENT'!$C:$E,3,FALSE)</f>
        <v>3.76</v>
      </c>
      <c r="J52" s="43">
        <f t="shared" si="0"/>
        <v>69</v>
      </c>
      <c r="K52" s="43">
        <v>25</v>
      </c>
      <c r="L52" s="43">
        <v>0</v>
      </c>
      <c r="M52" s="43">
        <f t="shared" si="1"/>
        <v>4790.24</v>
      </c>
      <c r="N52" s="40" t="s">
        <v>60</v>
      </c>
    </row>
    <row r="53" spans="1:14" s="18" customFormat="1" ht="14.45" customHeight="1">
      <c r="A53" s="37">
        <f t="shared" si="2"/>
        <v>46</v>
      </c>
      <c r="B53" s="38">
        <v>44557</v>
      </c>
      <c r="C53" s="37" t="s">
        <v>191</v>
      </c>
      <c r="D53" s="39" t="s">
        <v>192</v>
      </c>
      <c r="E53" s="40" t="s">
        <v>22</v>
      </c>
      <c r="F53" s="40" t="s">
        <v>193</v>
      </c>
      <c r="G53" s="41">
        <v>65</v>
      </c>
      <c r="H53" s="42">
        <v>1207.8</v>
      </c>
      <c r="I53" s="43">
        <f>VLOOKUP(F53,'[1]EASTERN GOURMENT'!$C:$E,3,FALSE)</f>
        <v>3.49</v>
      </c>
      <c r="J53" s="43">
        <f t="shared" si="0"/>
        <v>65</v>
      </c>
      <c r="K53" s="43">
        <v>25</v>
      </c>
      <c r="L53" s="43">
        <v>0</v>
      </c>
      <c r="M53" s="43">
        <f t="shared" si="1"/>
        <v>4305.2219999999998</v>
      </c>
      <c r="N53" s="40" t="s">
        <v>194</v>
      </c>
    </row>
    <row r="54" spans="1:14" s="18" customFormat="1" ht="28.5">
      <c r="A54" s="37">
        <f t="shared" si="2"/>
        <v>47</v>
      </c>
      <c r="B54" s="38">
        <v>44557</v>
      </c>
      <c r="C54" s="37" t="s">
        <v>195</v>
      </c>
      <c r="D54" s="39" t="s">
        <v>196</v>
      </c>
      <c r="E54" s="40" t="s">
        <v>22</v>
      </c>
      <c r="F54" s="40" t="s">
        <v>39</v>
      </c>
      <c r="G54" s="41">
        <v>63</v>
      </c>
      <c r="H54" s="42">
        <v>880.6</v>
      </c>
      <c r="I54" s="43">
        <f>VLOOKUP(F54,'[1]EASTERN GOURMENT'!$C:$E,3,FALSE)</f>
        <v>3.62</v>
      </c>
      <c r="J54" s="43">
        <f t="shared" si="0"/>
        <v>63</v>
      </c>
      <c r="K54" s="43">
        <v>25</v>
      </c>
      <c r="L54" s="43">
        <v>0</v>
      </c>
      <c r="M54" s="43">
        <f t="shared" si="1"/>
        <v>3275.7720000000004</v>
      </c>
      <c r="N54" s="40" t="s">
        <v>197</v>
      </c>
    </row>
    <row r="55" spans="1:14" s="18" customFormat="1" ht="14.45" customHeight="1">
      <c r="A55" s="37">
        <f t="shared" si="2"/>
        <v>48</v>
      </c>
      <c r="B55" s="38">
        <v>44557</v>
      </c>
      <c r="C55" s="37" t="s">
        <v>198</v>
      </c>
      <c r="D55" s="39" t="s">
        <v>199</v>
      </c>
      <c r="E55" s="40" t="s">
        <v>22</v>
      </c>
      <c r="F55" s="40" t="s">
        <v>38</v>
      </c>
      <c r="G55" s="41">
        <v>103</v>
      </c>
      <c r="H55" s="42">
        <v>2065</v>
      </c>
      <c r="I55" s="43">
        <f>VLOOKUP(F55,'[1]EASTERN GOURMENT'!$C:$E,3,FALSE)</f>
        <v>4.18</v>
      </c>
      <c r="J55" s="43">
        <f t="shared" si="0"/>
        <v>103</v>
      </c>
      <c r="K55" s="43">
        <v>25</v>
      </c>
      <c r="L55" s="43">
        <v>0</v>
      </c>
      <c r="M55" s="43">
        <f t="shared" si="1"/>
        <v>8759.6999999999989</v>
      </c>
      <c r="N55" s="40" t="s">
        <v>200</v>
      </c>
    </row>
    <row r="56" spans="1:14" s="18" customFormat="1" ht="15" customHeight="1">
      <c r="A56" s="37">
        <f t="shared" si="2"/>
        <v>49</v>
      </c>
      <c r="B56" s="38">
        <v>44560</v>
      </c>
      <c r="C56" s="37" t="s">
        <v>201</v>
      </c>
      <c r="D56" s="39" t="s">
        <v>202</v>
      </c>
      <c r="E56" s="40" t="s">
        <v>22</v>
      </c>
      <c r="F56" s="40" t="s">
        <v>203</v>
      </c>
      <c r="G56" s="41">
        <v>64</v>
      </c>
      <c r="H56" s="42">
        <v>1231.2</v>
      </c>
      <c r="I56" s="43">
        <f>VLOOKUP(F56,'[1]EASTERN GOURMENT'!$C:$E,3,FALSE)</f>
        <v>2.2200000000000002</v>
      </c>
      <c r="J56" s="43">
        <f t="shared" si="0"/>
        <v>64</v>
      </c>
      <c r="K56" s="43">
        <v>25</v>
      </c>
      <c r="L56" s="43">
        <v>0</v>
      </c>
      <c r="M56" s="43">
        <f t="shared" si="1"/>
        <v>2822.2640000000001</v>
      </c>
      <c r="N56" s="40" t="s">
        <v>204</v>
      </c>
    </row>
    <row r="57" spans="1:14" s="18" customFormat="1" ht="33" customHeight="1">
      <c r="A57" s="37">
        <f t="shared" si="2"/>
        <v>50</v>
      </c>
      <c r="B57" s="44">
        <v>44561</v>
      </c>
      <c r="C57" s="45" t="s">
        <v>205</v>
      </c>
      <c r="D57" s="46" t="s">
        <v>206</v>
      </c>
      <c r="E57" s="47" t="s">
        <v>22</v>
      </c>
      <c r="F57" s="47" t="s">
        <v>207</v>
      </c>
      <c r="G57" s="48">
        <v>43</v>
      </c>
      <c r="H57" s="49">
        <v>330.5</v>
      </c>
      <c r="I57" s="50">
        <f>VLOOKUP(F57,'[1]EASTERN GOURMENT'!$C:$E,3,FALSE)</f>
        <v>4.25</v>
      </c>
      <c r="J57" s="50">
        <f t="shared" si="0"/>
        <v>43</v>
      </c>
      <c r="K57" s="50">
        <v>25</v>
      </c>
      <c r="L57" s="50">
        <v>0</v>
      </c>
      <c r="M57" s="50">
        <f t="shared" si="1"/>
        <v>1472.625</v>
      </c>
      <c r="N57" s="40" t="s">
        <v>208</v>
      </c>
    </row>
    <row r="58" spans="1:14" s="18" customFormat="1" ht="14.45" customHeight="1">
      <c r="A58" s="56" t="s">
        <v>209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1">
        <f>ROUND(SUM(M8:M57),0)</f>
        <v>223504</v>
      </c>
      <c r="N58" s="52"/>
    </row>
    <row r="59" spans="1:14" s="18" customFormat="1" ht="14.45" customHeight="1">
      <c r="A59" s="22"/>
      <c r="B59" s="21"/>
      <c r="C59" s="22"/>
      <c r="D59" s="30"/>
      <c r="E59" s="22"/>
      <c r="F59" s="22"/>
      <c r="G59" s="22">
        <f>SUM(G8:G57)</f>
        <v>3774</v>
      </c>
      <c r="H59" s="22">
        <f>SUM(H8:H57)</f>
        <v>64027.899999999994</v>
      </c>
      <c r="I59" s="53"/>
      <c r="J59" s="53"/>
      <c r="K59" s="53"/>
      <c r="L59" s="53"/>
      <c r="M59" s="53"/>
      <c r="N59" s="22"/>
    </row>
    <row r="60" spans="1:14" ht="14.45" customHeight="1">
      <c r="A60" s="54" t="s">
        <v>41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</row>
    <row r="61" spans="1:14" ht="14.45" customHeight="1">
      <c r="A61" s="55" t="s">
        <v>44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</row>
    <row r="62" spans="1:14" ht="14.1" customHeight="1">
      <c r="B62" s="21"/>
      <c r="C62" s="22"/>
      <c r="D62" s="30"/>
      <c r="E62" s="22"/>
      <c r="F62" s="22"/>
      <c r="G62" s="22"/>
      <c r="H62" s="22"/>
      <c r="I62" s="22"/>
    </row>
    <row r="63" spans="1:14" ht="14.1" customHeight="1">
      <c r="A63" s="20" t="s">
        <v>40</v>
      </c>
      <c r="D63" s="31"/>
    </row>
    <row r="64" spans="1:14" ht="14.1" customHeight="1">
      <c r="A64" s="20"/>
    </row>
    <row r="65" spans="1:1" ht="14.1" customHeight="1">
      <c r="A65" s="23"/>
    </row>
    <row r="66" spans="1:1" ht="14.1" customHeight="1">
      <c r="A66" s="20" t="s">
        <v>20</v>
      </c>
    </row>
    <row r="67" spans="1:1">
      <c r="A67" s="27"/>
    </row>
  </sheetData>
  <mergeCells count="3">
    <mergeCell ref="A60:M60"/>
    <mergeCell ref="A61:M61"/>
    <mergeCell ref="A58:L58"/>
  </mergeCells>
  <conditionalFormatting sqref="C1:C6">
    <cfRule type="duplicateValues" dxfId="9" priority="1538"/>
    <cfRule type="duplicateValues" dxfId="8" priority="1539"/>
  </conditionalFormatting>
  <conditionalFormatting sqref="C2:C6">
    <cfRule type="duplicateValues" dxfId="7" priority="1542"/>
  </conditionalFormatting>
  <conditionalFormatting sqref="C62:C1048576 C1:C6">
    <cfRule type="duplicateValues" dxfId="6" priority="1727"/>
    <cfRule type="duplicateValues" dxfId="5" priority="1728"/>
  </conditionalFormatting>
  <conditionalFormatting sqref="C62:C65 C2:C6">
    <cfRule type="duplicateValues" dxfId="4" priority="1792"/>
  </conditionalFormatting>
  <conditionalFormatting sqref="C7:C57 C59">
    <cfRule type="duplicateValues" dxfId="3" priority="2"/>
    <cfRule type="duplicateValues" dxfId="2" priority="3"/>
  </conditionalFormatting>
  <conditionalFormatting sqref="D7:D57 D59">
    <cfRule type="duplicateValues" dxfId="1" priority="1"/>
  </conditionalFormatting>
  <conditionalFormatting sqref="C7:D59">
    <cfRule type="duplicateValues" dxfId="0" priority="1799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61"/>
    <dataValidation type="custom" allowBlank="1" showInputMessage="1" showErrorMessage="1" sqref="A60">
      <formula1>"FSDGEDGEWG"</formula1>
    </dataValidation>
  </dataValidations>
  <printOptions horizontalCentered="1"/>
  <pageMargins left="7.8740157480315001E-2" right="3.9370078740157501E-2" top="1.1000000000000001" bottom="0.38" header="0.196850393700787" footer="0.21"/>
  <pageSetup paperSize="9" scale="75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5</v>
      </c>
    </row>
    <row r="8" spans="2:2">
      <c r="B8" s="2" t="s">
        <v>6</v>
      </c>
    </row>
    <row r="9" spans="2:2">
      <c r="B9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2022-01-05T06:16:36Z</cp:lastPrinted>
  <dcterms:created xsi:type="dcterms:W3CDTF">2010-04-08T11:28:01Z</dcterms:created>
  <dcterms:modified xsi:type="dcterms:W3CDTF">2022-01-05T07:40:31Z</dcterms:modified>
</cp:coreProperties>
</file>