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48" i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"/>
  <c r="K4" s="1"/>
  <c r="K45" s="1"/>
</calcChain>
</file>

<file path=xl/sharedStrings.xml><?xml version="1.0" encoding="utf-8"?>
<sst xmlns="http://schemas.openxmlformats.org/spreadsheetml/2006/main" count="222" uniqueCount="131">
  <si>
    <t>INVOICE
PRAGATI LOGISTICS,SAMANTA SAHI KHUNTIA LANE,8984191006
GST No:21AGHPB9356M1Z9</t>
  </si>
  <si>
    <t>03/3/2025</t>
  </si>
  <si>
    <t>8060</t>
  </si>
  <si>
    <t>24/3/2025</t>
  </si>
  <si>
    <t>8276</t>
  </si>
  <si>
    <t>8291</t>
  </si>
  <si>
    <t>25/3/2025</t>
  </si>
  <si>
    <t>8302</t>
  </si>
  <si>
    <t>26/3/2025</t>
  </si>
  <si>
    <t>8304</t>
  </si>
  <si>
    <t>8316</t>
  </si>
  <si>
    <t>8322</t>
  </si>
  <si>
    <t>8324</t>
  </si>
  <si>
    <t>29/3/2025</t>
  </si>
  <si>
    <t>8338</t>
  </si>
  <si>
    <t>18348</t>
  </si>
  <si>
    <t>30/3/2025</t>
  </si>
  <si>
    <t>18374</t>
  </si>
  <si>
    <t>31/3/2025</t>
  </si>
  <si>
    <t>8386</t>
  </si>
  <si>
    <t>8352</t>
  </si>
  <si>
    <t>8401</t>
  </si>
  <si>
    <t>8375</t>
  </si>
  <si>
    <t>8384</t>
  </si>
  <si>
    <t>21/3/2025</t>
  </si>
  <si>
    <t>18250</t>
  </si>
  <si>
    <t>22/3/2025</t>
  </si>
  <si>
    <t>8275</t>
  </si>
  <si>
    <t>8289</t>
  </si>
  <si>
    <t>8265</t>
  </si>
  <si>
    <t>18270</t>
  </si>
  <si>
    <t>18238</t>
  </si>
  <si>
    <t>18110</t>
  </si>
  <si>
    <t>18056</t>
  </si>
  <si>
    <t>18062</t>
  </si>
  <si>
    <t>04/3/2025</t>
  </si>
  <si>
    <t>8124</t>
  </si>
  <si>
    <t>8125</t>
  </si>
  <si>
    <t>8113</t>
  </si>
  <si>
    <t>07/3/2025</t>
  </si>
  <si>
    <t>8136</t>
  </si>
  <si>
    <t>10/3/2025</t>
  </si>
  <si>
    <t>8160</t>
  </si>
  <si>
    <t>13/3/2025</t>
  </si>
  <si>
    <t>18176</t>
  </si>
  <si>
    <t>18187</t>
  </si>
  <si>
    <t>17/3/2025</t>
  </si>
  <si>
    <t>8207</t>
  </si>
  <si>
    <t>18/3/2025</t>
  </si>
  <si>
    <t>8215</t>
  </si>
  <si>
    <t>6213</t>
  </si>
  <si>
    <t>19/3/2025</t>
  </si>
  <si>
    <t>8211</t>
  </si>
  <si>
    <t>06/3/2025</t>
  </si>
  <si>
    <t>8135</t>
  </si>
  <si>
    <t>8256</t>
  </si>
  <si>
    <t>8246</t>
  </si>
  <si>
    <t>18253</t>
  </si>
  <si>
    <t>18272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</si>
  <si>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</si>
  <si>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</si>
  <si>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</si>
  <si>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</si>
  <si>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</si>
  <si>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</si>
  <si>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</si>
  <si>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</si>
  <si>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</si>
  <si>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</si>
  <si>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MA/15754</t>
  </si>
  <si>
    <t>DO/24286</t>
  </si>
  <si>
    <t>DO/24287</t>
  </si>
  <si>
    <t>DO/24321</t>
  </si>
  <si>
    <t>DO/24462</t>
  </si>
  <si>
    <t>DO/24464</t>
  </si>
  <si>
    <t>DO/24465</t>
  </si>
  <si>
    <t>DO/24468</t>
  </si>
  <si>
    <t>DO/24631</t>
  </si>
  <si>
    <t>MA/16758</t>
  </si>
  <si>
    <t>MA/16797</t>
  </si>
  <si>
    <t>DO/24676</t>
  </si>
  <si>
    <t>DO/24754</t>
  </si>
  <si>
    <t>MA/16405</t>
  </si>
  <si>
    <t>DO/24213</t>
  </si>
  <si>
    <t>DO/24285</t>
  </si>
  <si>
    <t>DO/24214</t>
  </si>
  <si>
    <t>MA/16479</t>
  </si>
  <si>
    <t>MA/16426</t>
  </si>
  <si>
    <t>MA/15762</t>
  </si>
  <si>
    <t>MA/15763</t>
  </si>
  <si>
    <t>MA/15764</t>
  </si>
  <si>
    <t>DO/23109</t>
  </si>
  <si>
    <t>DO/23111</t>
  </si>
  <si>
    <t>DO/23114</t>
  </si>
  <si>
    <t>MA/15972</t>
  </si>
  <si>
    <t>MA/16005</t>
  </si>
  <si>
    <t>MA/16140</t>
  </si>
  <si>
    <t>MA/16172</t>
  </si>
  <si>
    <t>MA/16259</t>
  </si>
  <si>
    <t>DO/23944</t>
  </si>
  <si>
    <t>MA/16304</t>
  </si>
  <si>
    <t>MA/16331</t>
  </si>
  <si>
    <t>DO/23284</t>
  </si>
  <si>
    <t>DO/24126</t>
  </si>
  <si>
    <t>DO/24127</t>
  </si>
  <si>
    <t>MA/16455</t>
  </si>
  <si>
    <t>MA/16513</t>
  </si>
  <si>
    <t>ANGUL</t>
  </si>
  <si>
    <t>PURI</t>
  </si>
  <si>
    <t>KENDRAPARA</t>
  </si>
  <si>
    <t>JATNI</t>
  </si>
  <si>
    <t>DHENKANAL</t>
  </si>
  <si>
    <t>JAJPUR ROAD</t>
  </si>
  <si>
    <t>BHADRAK</t>
  </si>
  <si>
    <t>SALIPUR</t>
  </si>
  <si>
    <t>JAGATSINGHPUR</t>
  </si>
  <si>
    <t>BARGARH</t>
  </si>
  <si>
    <t>REMUNA</t>
  </si>
  <si>
    <t>BALASORE</t>
  </si>
  <si>
    <t>KEONJHAR</t>
  </si>
  <si>
    <t>RAIRANGPUR</t>
  </si>
  <si>
    <t>CTC</t>
  </si>
  <si>
    <t>Kindly, verify &amp; confirm within 7 days, else GST will be filed by 20th APR, 2025. 
GST to be paid by Consignor under Reverse Charge Mechanism(RCM) as per GST.</t>
  </si>
  <si>
    <t>DO/00041</t>
  </si>
  <si>
    <t>DO/00060</t>
  </si>
  <si>
    <t>DO/00061</t>
  </si>
  <si>
    <t>DESTINATION</t>
  </si>
  <si>
    <t>DD.CH</t>
  </si>
  <si>
    <t>(RUPEES TWENTY THOUSAND TWENTY TWO ONLY)</t>
  </si>
  <si>
    <t xml:space="preserve">Bill Date:31/03/2025
Bill NO : 39086
Total Amount:20022.00
</t>
  </si>
  <si>
    <t xml:space="preserve">
KOKUYO CAMLIN LIMITED
Address:SECTOR -11 Plot No 11-3-C/1358  CDA, CUTTACK -P,S , BIDANASAI 753014 ODISHA,9437769733
GST No:21AAACC1647E1ZD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</si>
</sst>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74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28" workbookViewId="0">
      <selection activeCell="N51" sqref="N51"/>
    </sheetView>
  </sheetViews>
  <sheetFormatPr defaultRowHeight="15"/>
  <cols>
    <col min="1" max="1" width="4.140625" style="1" customWidth="1"/>
    <col min="2" max="2" width="10.42578125" style="1" customWidth="1"/>
    <col min="3" max="3" width="10.140625" style="1" customWidth="1"/>
    <col min="4" max="4" width="6.42578125" style="1" bestFit="1" customWidth="1"/>
    <col min="5" max="5" width="16.5703125" style="1" customWidth="1"/>
    <col min="6" max="6" width="8.42578125" style="1" customWidth="1"/>
    <col min="7" max="7" width="6.140625" style="1" customWidth="1"/>
    <col min="8" max="8" width="7" style="2" customWidth="1"/>
    <col min="9" max="9" width="7.42578125" style="2" customWidth="1"/>
    <col min="10" max="10" width="7.5703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79.5" customHeight="1">
      <c r="A2" s="24" t="s">
        <v>130</v>
      </c>
      <c r="B2" s="25"/>
      <c r="C2" s="25"/>
      <c r="D2" s="25"/>
      <c r="E2" s="25"/>
      <c r="F2" s="25"/>
      <c r="G2" s="26"/>
      <c r="H2" s="18" t="s">
        <v>129</v>
      </c>
      <c r="I2" s="19"/>
      <c r="J2" s="19"/>
      <c r="K2" s="19"/>
    </row>
    <row r="3" spans="1:11" s="3" customFormat="1" ht="15" customHeight="1">
      <c r="A3" s="9" t="s">
        <v>60</v>
      </c>
      <c r="B3" s="9" t="s">
        <v>61</v>
      </c>
      <c r="C3" s="9" t="s">
        <v>62</v>
      </c>
      <c r="D3" s="9" t="s">
        <v>63</v>
      </c>
      <c r="E3" s="9" t="s">
        <v>126</v>
      </c>
      <c r="F3" s="9" t="s">
        <v>64</v>
      </c>
      <c r="G3" s="9" t="s">
        <v>65</v>
      </c>
      <c r="H3" s="10" t="s">
        <v>66</v>
      </c>
      <c r="I3" s="10" t="s">
        <v>127</v>
      </c>
      <c r="J3" s="10" t="s">
        <v>67</v>
      </c>
      <c r="K3" s="10" t="s">
        <v>68</v>
      </c>
    </row>
    <row r="4" spans="1:11" ht="15" customHeight="1">
      <c r="A4" s="23">
        <v>1</v>
      </c>
      <c r="B4" s="4" t="s">
        <v>1</v>
      </c>
      <c r="C4" s="4" t="s">
        <v>69</v>
      </c>
      <c r="D4" s="4" t="s">
        <v>121</v>
      </c>
      <c r="E4" s="7" t="s">
        <v>107</v>
      </c>
      <c r="F4" s="4" t="s">
        <v>2</v>
      </c>
      <c r="G4" s="4">
        <v>7</v>
      </c>
      <c r="H4" s="6">
        <f>VLOOKUP(E4,[1]MEGHA!$C$5:$D$162,2,FALSE)</f>
        <v>36</v>
      </c>
      <c r="I4" s="6">
        <f>VLOOKUP(E4,[1]MEGHA!$C$5:$E$162,3,FALSE)</f>
        <v>0</v>
      </c>
      <c r="J4" s="6">
        <v>20</v>
      </c>
      <c r="K4" s="6">
        <f>G4*H4+I4+J4</f>
        <v>272</v>
      </c>
    </row>
    <row r="5" spans="1:11" ht="15" customHeight="1">
      <c r="A5" s="23">
        <v>2</v>
      </c>
      <c r="B5" s="4" t="s">
        <v>1</v>
      </c>
      <c r="C5" s="4" t="s">
        <v>88</v>
      </c>
      <c r="D5" s="7" t="s">
        <v>121</v>
      </c>
      <c r="E5" s="7" t="s">
        <v>118</v>
      </c>
      <c r="F5" s="4" t="s">
        <v>32</v>
      </c>
      <c r="G5" s="4">
        <v>15</v>
      </c>
      <c r="H5" s="8">
        <f>VLOOKUP(E5,[1]MEGHA!$C$5:$D$162,2,FALSE)</f>
        <v>38.4</v>
      </c>
      <c r="I5" s="8">
        <f>VLOOKUP(E5,[1]MEGHA!$C$5:$E$162,3,FALSE)</f>
        <v>0</v>
      </c>
      <c r="J5" s="8">
        <v>20</v>
      </c>
      <c r="K5" s="8">
        <f t="shared" ref="K5:K44" si="0">G5*H5+I5+J5</f>
        <v>596</v>
      </c>
    </row>
    <row r="6" spans="1:11" ht="15" customHeight="1">
      <c r="A6" s="23">
        <v>3</v>
      </c>
      <c r="B6" s="4" t="s">
        <v>1</v>
      </c>
      <c r="C6" s="4" t="s">
        <v>89</v>
      </c>
      <c r="D6" s="7" t="s">
        <v>121</v>
      </c>
      <c r="E6" s="7" t="s">
        <v>117</v>
      </c>
      <c r="F6" s="4" t="s">
        <v>33</v>
      </c>
      <c r="G6" s="4">
        <v>8</v>
      </c>
      <c r="H6" s="8">
        <f>VLOOKUP(E6,[1]MEGHA!$C$5:$D$162,2,FALSE)</f>
        <v>45</v>
      </c>
      <c r="I6" s="8">
        <f>VLOOKUP(E6,[1]MEGHA!$C$5:$E$162,3,FALSE)</f>
        <v>0</v>
      </c>
      <c r="J6" s="8">
        <v>20</v>
      </c>
      <c r="K6" s="8">
        <f t="shared" si="0"/>
        <v>380</v>
      </c>
    </row>
    <row r="7" spans="1:11" ht="15" customHeight="1">
      <c r="A7" s="23">
        <v>4</v>
      </c>
      <c r="B7" s="4" t="s">
        <v>1</v>
      </c>
      <c r="C7" s="4" t="s">
        <v>90</v>
      </c>
      <c r="D7" s="7" t="s">
        <v>121</v>
      </c>
      <c r="E7" s="7" t="s">
        <v>117</v>
      </c>
      <c r="F7" s="4" t="s">
        <v>34</v>
      </c>
      <c r="G7" s="4">
        <v>55</v>
      </c>
      <c r="H7" s="8">
        <f>VLOOKUP(E7,[1]MEGHA!$C$5:$D$162,2,FALSE)</f>
        <v>45</v>
      </c>
      <c r="I7" s="8">
        <f>VLOOKUP(E7,[1]MEGHA!$C$5:$E$162,3,FALSE)</f>
        <v>0</v>
      </c>
      <c r="J7" s="8">
        <v>20</v>
      </c>
      <c r="K7" s="8">
        <f t="shared" si="0"/>
        <v>2495</v>
      </c>
    </row>
    <row r="8" spans="1:11" ht="15" customHeight="1">
      <c r="A8" s="23">
        <v>5</v>
      </c>
      <c r="B8" s="4" t="s">
        <v>35</v>
      </c>
      <c r="C8" s="4" t="s">
        <v>91</v>
      </c>
      <c r="D8" s="7" t="s">
        <v>121</v>
      </c>
      <c r="E8" s="7" t="s">
        <v>110</v>
      </c>
      <c r="F8" s="4" t="s">
        <v>36</v>
      </c>
      <c r="G8" s="4">
        <v>5</v>
      </c>
      <c r="H8" s="8">
        <f>VLOOKUP(E8,[1]MEGHA!$C$5:$D$162,2,FALSE)</f>
        <v>30</v>
      </c>
      <c r="I8" s="8">
        <f>VLOOKUP(E8,[1]MEGHA!$C$5:$E$162,3,FALSE)</f>
        <v>0</v>
      </c>
      <c r="J8" s="8">
        <v>20</v>
      </c>
      <c r="K8" s="8">
        <f t="shared" si="0"/>
        <v>170</v>
      </c>
    </row>
    <row r="9" spans="1:11" ht="15" customHeight="1">
      <c r="A9" s="23">
        <v>6</v>
      </c>
      <c r="B9" s="4" t="s">
        <v>35</v>
      </c>
      <c r="C9" s="4" t="s">
        <v>92</v>
      </c>
      <c r="D9" s="7" t="s">
        <v>121</v>
      </c>
      <c r="E9" s="7" t="s">
        <v>115</v>
      </c>
      <c r="F9" s="4" t="s">
        <v>37</v>
      </c>
      <c r="G9" s="4">
        <v>17</v>
      </c>
      <c r="H9" s="8">
        <f>VLOOKUP(E9,[1]MEGHA!$C$5:$D$162,2,FALSE)</f>
        <v>30</v>
      </c>
      <c r="I9" s="8">
        <f>VLOOKUP(E9,[1]MEGHA!$C$5:$E$162,3,FALSE)</f>
        <v>0</v>
      </c>
      <c r="J9" s="8">
        <v>20</v>
      </c>
      <c r="K9" s="8">
        <f t="shared" si="0"/>
        <v>530</v>
      </c>
    </row>
    <row r="10" spans="1:11" ht="15" customHeight="1">
      <c r="A10" s="23">
        <v>7</v>
      </c>
      <c r="B10" s="4" t="s">
        <v>35</v>
      </c>
      <c r="C10" s="4" t="s">
        <v>93</v>
      </c>
      <c r="D10" s="7" t="s">
        <v>121</v>
      </c>
      <c r="E10" s="7" t="s">
        <v>114</v>
      </c>
      <c r="F10" s="4" t="s">
        <v>38</v>
      </c>
      <c r="G10" s="4">
        <v>6</v>
      </c>
      <c r="H10" s="8">
        <f>VLOOKUP(E10,[1]MEGHA!$C$5:$D$162,2,FALSE)</f>
        <v>30</v>
      </c>
      <c r="I10" s="8">
        <f>VLOOKUP(E10,[1]MEGHA!$C$5:$E$162,3,FALSE)</f>
        <v>0</v>
      </c>
      <c r="J10" s="8">
        <v>20</v>
      </c>
      <c r="K10" s="8">
        <f t="shared" si="0"/>
        <v>200</v>
      </c>
    </row>
    <row r="11" spans="1:11" ht="15" customHeight="1">
      <c r="A11" s="23">
        <v>8</v>
      </c>
      <c r="B11" s="4" t="s">
        <v>53</v>
      </c>
      <c r="C11" s="4" t="s">
        <v>102</v>
      </c>
      <c r="D11" s="7" t="s">
        <v>121</v>
      </c>
      <c r="E11" s="7" t="s">
        <v>110</v>
      </c>
      <c r="F11" s="4" t="s">
        <v>54</v>
      </c>
      <c r="G11" s="4">
        <v>4</v>
      </c>
      <c r="H11" s="8">
        <f>VLOOKUP(E11,[1]MEGHA!$C$5:$D$162,2,FALSE)</f>
        <v>30</v>
      </c>
      <c r="I11" s="8">
        <f>VLOOKUP(E11,[1]MEGHA!$C$5:$E$162,3,FALSE)</f>
        <v>0</v>
      </c>
      <c r="J11" s="8">
        <v>20</v>
      </c>
      <c r="K11" s="8">
        <f t="shared" si="0"/>
        <v>140</v>
      </c>
    </row>
    <row r="12" spans="1:11" ht="15" customHeight="1">
      <c r="A12" s="23">
        <v>9</v>
      </c>
      <c r="B12" s="4" t="s">
        <v>39</v>
      </c>
      <c r="C12" s="4" t="s">
        <v>94</v>
      </c>
      <c r="D12" s="7" t="s">
        <v>121</v>
      </c>
      <c r="E12" s="7" t="s">
        <v>119</v>
      </c>
      <c r="F12" s="4" t="s">
        <v>40</v>
      </c>
      <c r="G12" s="4">
        <v>16</v>
      </c>
      <c r="H12" s="8">
        <f>VLOOKUP(E12,[1]MEGHA!$C$5:$D$162,2,FALSE)</f>
        <v>43.2</v>
      </c>
      <c r="I12" s="8">
        <f>VLOOKUP(E12,[1]MEGHA!$C$5:$E$162,3,FALSE)</f>
        <v>0</v>
      </c>
      <c r="J12" s="8">
        <v>20</v>
      </c>
      <c r="K12" s="8">
        <f t="shared" si="0"/>
        <v>711.2</v>
      </c>
    </row>
    <row r="13" spans="1:11" ht="15" customHeight="1">
      <c r="A13" s="23">
        <v>10</v>
      </c>
      <c r="B13" s="4" t="s">
        <v>41</v>
      </c>
      <c r="C13" s="4" t="s">
        <v>95</v>
      </c>
      <c r="D13" s="7" t="s">
        <v>121</v>
      </c>
      <c r="E13" s="7" t="s">
        <v>117</v>
      </c>
      <c r="F13" s="4" t="s">
        <v>42</v>
      </c>
      <c r="G13" s="4">
        <v>15</v>
      </c>
      <c r="H13" s="8">
        <f>VLOOKUP(E13,[1]MEGHA!$C$5:$D$162,2,FALSE)</f>
        <v>45</v>
      </c>
      <c r="I13" s="8">
        <f>VLOOKUP(E13,[1]MEGHA!$C$5:$E$162,3,FALSE)</f>
        <v>0</v>
      </c>
      <c r="J13" s="8">
        <v>20</v>
      </c>
      <c r="K13" s="8">
        <f t="shared" si="0"/>
        <v>695</v>
      </c>
    </row>
    <row r="14" spans="1:11" ht="15" customHeight="1">
      <c r="A14" s="23">
        <v>11</v>
      </c>
      <c r="B14" s="4" t="s">
        <v>43</v>
      </c>
      <c r="C14" s="4" t="s">
        <v>96</v>
      </c>
      <c r="D14" s="7" t="s">
        <v>121</v>
      </c>
      <c r="E14" s="7" t="s">
        <v>118</v>
      </c>
      <c r="F14" s="4" t="s">
        <v>44</v>
      </c>
      <c r="G14" s="4">
        <v>25</v>
      </c>
      <c r="H14" s="8">
        <f>VLOOKUP(E14,[1]MEGHA!$C$5:$D$162,2,FALSE)</f>
        <v>38.4</v>
      </c>
      <c r="I14" s="8">
        <f>VLOOKUP(E14,[1]MEGHA!$C$5:$E$162,3,FALSE)</f>
        <v>0</v>
      </c>
      <c r="J14" s="8">
        <v>20</v>
      </c>
      <c r="K14" s="8">
        <f t="shared" si="0"/>
        <v>980</v>
      </c>
    </row>
    <row r="15" spans="1:11" ht="15" customHeight="1">
      <c r="A15" s="23">
        <v>12</v>
      </c>
      <c r="B15" s="4" t="s">
        <v>43</v>
      </c>
      <c r="C15" s="4" t="s">
        <v>97</v>
      </c>
      <c r="D15" s="7" t="s">
        <v>121</v>
      </c>
      <c r="E15" s="7" t="s">
        <v>117</v>
      </c>
      <c r="F15" s="4" t="s">
        <v>45</v>
      </c>
      <c r="G15" s="4">
        <v>5</v>
      </c>
      <c r="H15" s="8">
        <f>VLOOKUP(E15,[1]MEGHA!$C$5:$D$162,2,FALSE)</f>
        <v>45</v>
      </c>
      <c r="I15" s="8">
        <f>VLOOKUP(E15,[1]MEGHA!$C$5:$E$162,3,FALSE)</f>
        <v>0</v>
      </c>
      <c r="J15" s="8">
        <v>20</v>
      </c>
      <c r="K15" s="8">
        <f t="shared" si="0"/>
        <v>245</v>
      </c>
    </row>
    <row r="16" spans="1:11" ht="15" customHeight="1">
      <c r="A16" s="23">
        <v>13</v>
      </c>
      <c r="B16" s="4" t="s">
        <v>46</v>
      </c>
      <c r="C16" s="4" t="s">
        <v>98</v>
      </c>
      <c r="D16" s="7" t="s">
        <v>121</v>
      </c>
      <c r="E16" s="7" t="s">
        <v>118</v>
      </c>
      <c r="F16" s="4" t="s">
        <v>47</v>
      </c>
      <c r="G16" s="4">
        <v>5</v>
      </c>
      <c r="H16" s="8">
        <f>VLOOKUP(E16,[1]MEGHA!$C$5:$D$162,2,FALSE)</f>
        <v>38.4</v>
      </c>
      <c r="I16" s="8">
        <f>VLOOKUP(E16,[1]MEGHA!$C$5:$E$162,3,FALSE)</f>
        <v>0</v>
      </c>
      <c r="J16" s="8">
        <v>20</v>
      </c>
      <c r="K16" s="8">
        <f t="shared" si="0"/>
        <v>212</v>
      </c>
    </row>
    <row r="17" spans="1:11" ht="15" customHeight="1">
      <c r="A17" s="23">
        <v>14</v>
      </c>
      <c r="B17" s="4" t="s">
        <v>48</v>
      </c>
      <c r="C17" s="4" t="s">
        <v>99</v>
      </c>
      <c r="D17" s="7" t="s">
        <v>121</v>
      </c>
      <c r="E17" s="7" t="s">
        <v>110</v>
      </c>
      <c r="F17" s="4" t="s">
        <v>49</v>
      </c>
      <c r="G17" s="4">
        <v>8</v>
      </c>
      <c r="H17" s="8">
        <f>VLOOKUP(E17,[1]MEGHA!$C$5:$D$162,2,FALSE)</f>
        <v>30</v>
      </c>
      <c r="I17" s="8">
        <f>VLOOKUP(E17,[1]MEGHA!$C$5:$E$162,3,FALSE)</f>
        <v>0</v>
      </c>
      <c r="J17" s="8">
        <v>20</v>
      </c>
      <c r="K17" s="8">
        <f t="shared" si="0"/>
        <v>260</v>
      </c>
    </row>
    <row r="18" spans="1:11" ht="15" customHeight="1">
      <c r="A18" s="23">
        <v>15</v>
      </c>
      <c r="B18" s="4" t="s">
        <v>48</v>
      </c>
      <c r="C18" s="4" t="s">
        <v>100</v>
      </c>
      <c r="D18" s="7" t="s">
        <v>121</v>
      </c>
      <c r="E18" s="7" t="s">
        <v>120</v>
      </c>
      <c r="F18" s="4" t="s">
        <v>50</v>
      </c>
      <c r="G18" s="4">
        <v>15</v>
      </c>
      <c r="H18" s="8">
        <f>VLOOKUP(E18,[1]MEGHA!$C$5:$D$162,2,FALSE)</f>
        <v>60</v>
      </c>
      <c r="I18" s="8">
        <f>VLOOKUP(E18,[1]MEGHA!$C$5:$E$162,3,FALSE)</f>
        <v>0</v>
      </c>
      <c r="J18" s="8">
        <v>20</v>
      </c>
      <c r="K18" s="8">
        <f t="shared" si="0"/>
        <v>920</v>
      </c>
    </row>
    <row r="19" spans="1:11" ht="15" customHeight="1">
      <c r="A19" s="23">
        <v>16</v>
      </c>
      <c r="B19" s="4" t="s">
        <v>51</v>
      </c>
      <c r="C19" s="4" t="s">
        <v>101</v>
      </c>
      <c r="D19" s="7" t="s">
        <v>121</v>
      </c>
      <c r="E19" s="7" t="s">
        <v>117</v>
      </c>
      <c r="F19" s="4" t="s">
        <v>52</v>
      </c>
      <c r="G19" s="4">
        <v>13</v>
      </c>
      <c r="H19" s="8">
        <f>VLOOKUP(E19,[1]MEGHA!$C$5:$D$162,2,FALSE)</f>
        <v>45</v>
      </c>
      <c r="I19" s="8">
        <f>VLOOKUP(E19,[1]MEGHA!$C$5:$E$162,3,FALSE)</f>
        <v>0</v>
      </c>
      <c r="J19" s="8">
        <v>20</v>
      </c>
      <c r="K19" s="8">
        <f t="shared" si="0"/>
        <v>605</v>
      </c>
    </row>
    <row r="20" spans="1:11" ht="15" customHeight="1">
      <c r="A20" s="23">
        <v>17</v>
      </c>
      <c r="B20" s="4" t="s">
        <v>24</v>
      </c>
      <c r="C20" s="4" t="s">
        <v>82</v>
      </c>
      <c r="D20" s="7" t="s">
        <v>121</v>
      </c>
      <c r="E20" s="7" t="s">
        <v>116</v>
      </c>
      <c r="F20" s="4" t="s">
        <v>25</v>
      </c>
      <c r="G20" s="4">
        <v>29</v>
      </c>
      <c r="H20" s="8">
        <f>VLOOKUP(E20,[1]MEGHA!$C$5:$D$162,2,FALSE)</f>
        <v>78</v>
      </c>
      <c r="I20" s="8">
        <f>VLOOKUP(E20,[1]MEGHA!$C$5:$E$162,3,FALSE)</f>
        <v>0</v>
      </c>
      <c r="J20" s="8">
        <v>20</v>
      </c>
      <c r="K20" s="8">
        <f t="shared" si="0"/>
        <v>2282</v>
      </c>
    </row>
    <row r="21" spans="1:11" ht="15" customHeight="1">
      <c r="A21" s="23">
        <v>18</v>
      </c>
      <c r="B21" s="4" t="s">
        <v>24</v>
      </c>
      <c r="C21" s="4" t="s">
        <v>87</v>
      </c>
      <c r="D21" s="7" t="s">
        <v>121</v>
      </c>
      <c r="E21" s="7" t="s">
        <v>117</v>
      </c>
      <c r="F21" s="4" t="s">
        <v>31</v>
      </c>
      <c r="G21" s="4">
        <v>7</v>
      </c>
      <c r="H21" s="8">
        <f>VLOOKUP(E21,[1]MEGHA!$C$5:$D$162,2,FALSE)</f>
        <v>45</v>
      </c>
      <c r="I21" s="8">
        <f>VLOOKUP(E21,[1]MEGHA!$C$5:$E$162,3,FALSE)</f>
        <v>0</v>
      </c>
      <c r="J21" s="8">
        <v>20</v>
      </c>
      <c r="K21" s="8">
        <f t="shared" si="0"/>
        <v>335</v>
      </c>
    </row>
    <row r="22" spans="1:11" ht="15" customHeight="1">
      <c r="A22" s="23">
        <v>19</v>
      </c>
      <c r="B22" s="4" t="s">
        <v>24</v>
      </c>
      <c r="C22" s="4" t="s">
        <v>103</v>
      </c>
      <c r="D22" s="7" t="s">
        <v>121</v>
      </c>
      <c r="E22" s="7" t="s">
        <v>111</v>
      </c>
      <c r="F22" s="4" t="s">
        <v>55</v>
      </c>
      <c r="G22" s="4">
        <v>5</v>
      </c>
      <c r="H22" s="8">
        <f>VLOOKUP(E22,[1]MEGHA!$C$5:$D$162,2,FALSE)</f>
        <v>30</v>
      </c>
      <c r="I22" s="8">
        <f>VLOOKUP(E22,[1]MEGHA!$C$5:$E$162,3,FALSE)</f>
        <v>0</v>
      </c>
      <c r="J22" s="8">
        <v>20</v>
      </c>
      <c r="K22" s="8">
        <f t="shared" si="0"/>
        <v>170</v>
      </c>
    </row>
    <row r="23" spans="1:11" ht="15" customHeight="1">
      <c r="A23" s="23">
        <v>20</v>
      </c>
      <c r="B23" s="4" t="s">
        <v>24</v>
      </c>
      <c r="C23" s="4" t="s">
        <v>104</v>
      </c>
      <c r="D23" s="7" t="s">
        <v>121</v>
      </c>
      <c r="E23" s="7" t="s">
        <v>115</v>
      </c>
      <c r="F23" s="4" t="s">
        <v>56</v>
      </c>
      <c r="G23" s="4">
        <v>15</v>
      </c>
      <c r="H23" s="8">
        <f>VLOOKUP(E23,[1]MEGHA!$C$5:$D$162,2,FALSE)</f>
        <v>30</v>
      </c>
      <c r="I23" s="8">
        <f>VLOOKUP(E23,[1]MEGHA!$C$5:$E$162,3,FALSE)</f>
        <v>0</v>
      </c>
      <c r="J23" s="8">
        <v>20</v>
      </c>
      <c r="K23" s="8">
        <f t="shared" si="0"/>
        <v>470</v>
      </c>
    </row>
    <row r="24" spans="1:11" ht="15" customHeight="1">
      <c r="A24" s="23">
        <v>21</v>
      </c>
      <c r="B24" s="4" t="s">
        <v>26</v>
      </c>
      <c r="C24" s="4" t="s">
        <v>83</v>
      </c>
      <c r="D24" s="7" t="s">
        <v>121</v>
      </c>
      <c r="E24" s="7" t="s">
        <v>110</v>
      </c>
      <c r="F24" s="4" t="s">
        <v>27</v>
      </c>
      <c r="G24" s="4">
        <v>18</v>
      </c>
      <c r="H24" s="8">
        <f>VLOOKUP(E24,[1]MEGHA!$C$5:$D$162,2,FALSE)</f>
        <v>30</v>
      </c>
      <c r="I24" s="8">
        <f>VLOOKUP(E24,[1]MEGHA!$C$5:$E$162,3,FALSE)</f>
        <v>0</v>
      </c>
      <c r="J24" s="8">
        <v>20</v>
      </c>
      <c r="K24" s="8">
        <f t="shared" si="0"/>
        <v>560</v>
      </c>
    </row>
    <row r="25" spans="1:11" ht="15" customHeight="1">
      <c r="A25" s="23">
        <v>22</v>
      </c>
      <c r="B25" s="4" t="s">
        <v>26</v>
      </c>
      <c r="C25" s="4" t="s">
        <v>85</v>
      </c>
      <c r="D25" s="7" t="s">
        <v>121</v>
      </c>
      <c r="E25" s="7" t="s">
        <v>110</v>
      </c>
      <c r="F25" s="4" t="s">
        <v>29</v>
      </c>
      <c r="G25" s="4">
        <v>5</v>
      </c>
      <c r="H25" s="8">
        <f>VLOOKUP(E25,[1]MEGHA!$C$5:$D$162,2,FALSE)</f>
        <v>30</v>
      </c>
      <c r="I25" s="8">
        <f>VLOOKUP(E25,[1]MEGHA!$C$5:$E$162,3,FALSE)</f>
        <v>0</v>
      </c>
      <c r="J25" s="8">
        <v>20</v>
      </c>
      <c r="K25" s="8">
        <f t="shared" si="0"/>
        <v>170</v>
      </c>
    </row>
    <row r="26" spans="1:11" ht="15" customHeight="1">
      <c r="A26" s="23">
        <v>23</v>
      </c>
      <c r="B26" s="4" t="s">
        <v>26</v>
      </c>
      <c r="C26" s="4" t="s">
        <v>86</v>
      </c>
      <c r="D26" s="7" t="s">
        <v>121</v>
      </c>
      <c r="E26" s="7" t="s">
        <v>117</v>
      </c>
      <c r="F26" s="4" t="s">
        <v>30</v>
      </c>
      <c r="G26" s="4">
        <v>5</v>
      </c>
      <c r="H26" s="8">
        <f>VLOOKUP(E26,[1]MEGHA!$C$5:$D$162,2,FALSE)</f>
        <v>45</v>
      </c>
      <c r="I26" s="8">
        <f>VLOOKUP(E26,[1]MEGHA!$C$5:$E$162,3,FALSE)</f>
        <v>0</v>
      </c>
      <c r="J26" s="8">
        <v>20</v>
      </c>
      <c r="K26" s="8">
        <f t="shared" si="0"/>
        <v>245</v>
      </c>
    </row>
    <row r="27" spans="1:11" ht="15" customHeight="1">
      <c r="A27" s="23">
        <v>24</v>
      </c>
      <c r="B27" s="4" t="s">
        <v>26</v>
      </c>
      <c r="C27" s="4" t="s">
        <v>105</v>
      </c>
      <c r="D27" s="7" t="s">
        <v>121</v>
      </c>
      <c r="E27" s="7" t="s">
        <v>117</v>
      </c>
      <c r="F27" s="4" t="s">
        <v>57</v>
      </c>
      <c r="G27" s="4">
        <v>26</v>
      </c>
      <c r="H27" s="8">
        <f>VLOOKUP(E27,[1]MEGHA!$C$5:$D$162,2,FALSE)</f>
        <v>45</v>
      </c>
      <c r="I27" s="8">
        <f>VLOOKUP(E27,[1]MEGHA!$C$5:$E$162,3,FALSE)</f>
        <v>0</v>
      </c>
      <c r="J27" s="8">
        <v>20</v>
      </c>
      <c r="K27" s="8">
        <f t="shared" si="0"/>
        <v>1190</v>
      </c>
    </row>
    <row r="28" spans="1:11" ht="15" customHeight="1">
      <c r="A28" s="23">
        <v>25</v>
      </c>
      <c r="B28" s="4" t="s">
        <v>3</v>
      </c>
      <c r="C28" s="4" t="s">
        <v>70</v>
      </c>
      <c r="D28" s="7" t="s">
        <v>121</v>
      </c>
      <c r="E28" s="7" t="s">
        <v>108</v>
      </c>
      <c r="F28" s="4" t="s">
        <v>4</v>
      </c>
      <c r="G28" s="4">
        <v>7</v>
      </c>
      <c r="H28" s="8">
        <f>VLOOKUP(E28,[1]MEGHA!$C$5:$D$162,2,FALSE)</f>
        <v>33.6</v>
      </c>
      <c r="I28" s="8">
        <f>VLOOKUP(E28,[1]MEGHA!$C$5:$E$162,3,FALSE)</f>
        <v>0</v>
      </c>
      <c r="J28" s="8">
        <v>20</v>
      </c>
      <c r="K28" s="8">
        <f t="shared" si="0"/>
        <v>255.20000000000002</v>
      </c>
    </row>
    <row r="29" spans="1:11" ht="15" customHeight="1">
      <c r="A29" s="23">
        <v>26</v>
      </c>
      <c r="B29" s="4" t="s">
        <v>3</v>
      </c>
      <c r="C29" s="4" t="s">
        <v>71</v>
      </c>
      <c r="D29" s="7" t="s">
        <v>121</v>
      </c>
      <c r="E29" s="7" t="s">
        <v>108</v>
      </c>
      <c r="F29" s="4" t="s">
        <v>5</v>
      </c>
      <c r="G29" s="4">
        <v>5</v>
      </c>
      <c r="H29" s="8">
        <f>VLOOKUP(E29,[1]MEGHA!$C$5:$D$162,2,FALSE)</f>
        <v>33.6</v>
      </c>
      <c r="I29" s="8">
        <f>VLOOKUP(E29,[1]MEGHA!$C$5:$E$162,3,FALSE)</f>
        <v>0</v>
      </c>
      <c r="J29" s="8">
        <v>20</v>
      </c>
      <c r="K29" s="8">
        <f t="shared" si="0"/>
        <v>188</v>
      </c>
    </row>
    <row r="30" spans="1:11" ht="15" customHeight="1">
      <c r="A30" s="23">
        <v>27</v>
      </c>
      <c r="B30" s="4" t="s">
        <v>3</v>
      </c>
      <c r="C30" s="4" t="s">
        <v>84</v>
      </c>
      <c r="D30" s="7" t="s">
        <v>121</v>
      </c>
      <c r="E30" s="7" t="s">
        <v>109</v>
      </c>
      <c r="F30" s="4" t="s">
        <v>28</v>
      </c>
      <c r="G30" s="4">
        <v>9</v>
      </c>
      <c r="H30" s="8">
        <f>VLOOKUP(E30,[1]MEGHA!$C$5:$D$162,2,FALSE)</f>
        <v>30</v>
      </c>
      <c r="I30" s="8">
        <f>VLOOKUP(E30,[1]MEGHA!$C$5:$E$162,3,FALSE)</f>
        <v>0</v>
      </c>
      <c r="J30" s="8">
        <v>20</v>
      </c>
      <c r="K30" s="8">
        <f t="shared" si="0"/>
        <v>290</v>
      </c>
    </row>
    <row r="31" spans="1:11" ht="15" customHeight="1">
      <c r="A31" s="23">
        <v>28</v>
      </c>
      <c r="B31" s="4" t="s">
        <v>3</v>
      </c>
      <c r="C31" s="4" t="s">
        <v>106</v>
      </c>
      <c r="D31" s="7" t="s">
        <v>121</v>
      </c>
      <c r="E31" s="7" t="s">
        <v>118</v>
      </c>
      <c r="F31" s="4" t="s">
        <v>58</v>
      </c>
      <c r="G31" s="4">
        <v>11</v>
      </c>
      <c r="H31" s="8">
        <f>VLOOKUP(E31,[1]MEGHA!$C$5:$D$162,2,FALSE)</f>
        <v>38.4</v>
      </c>
      <c r="I31" s="8">
        <f>VLOOKUP(E31,[1]MEGHA!$C$5:$E$162,3,FALSE)</f>
        <v>0</v>
      </c>
      <c r="J31" s="8">
        <v>20</v>
      </c>
      <c r="K31" s="8">
        <f t="shared" si="0"/>
        <v>442.4</v>
      </c>
    </row>
    <row r="32" spans="1:11" ht="15" customHeight="1">
      <c r="A32" s="23">
        <v>29</v>
      </c>
      <c r="B32" s="4" t="s">
        <v>6</v>
      </c>
      <c r="C32" s="4" t="s">
        <v>72</v>
      </c>
      <c r="D32" s="7" t="s">
        <v>121</v>
      </c>
      <c r="E32" s="7" t="s">
        <v>109</v>
      </c>
      <c r="F32" s="4" t="s">
        <v>7</v>
      </c>
      <c r="G32" s="4">
        <v>5</v>
      </c>
      <c r="H32" s="8">
        <f>VLOOKUP(E32,[1]MEGHA!$C$5:$D$162,2,FALSE)</f>
        <v>30</v>
      </c>
      <c r="I32" s="8">
        <f>VLOOKUP(E32,[1]MEGHA!$C$5:$E$162,3,FALSE)</f>
        <v>0</v>
      </c>
      <c r="J32" s="8">
        <v>20</v>
      </c>
      <c r="K32" s="8">
        <f t="shared" si="0"/>
        <v>170</v>
      </c>
    </row>
    <row r="33" spans="1:11" ht="15" customHeight="1">
      <c r="A33" s="23">
        <v>30</v>
      </c>
      <c r="B33" s="4" t="s">
        <v>8</v>
      </c>
      <c r="C33" s="4" t="s">
        <v>73</v>
      </c>
      <c r="D33" s="7" t="s">
        <v>121</v>
      </c>
      <c r="E33" s="7" t="s">
        <v>110</v>
      </c>
      <c r="F33" s="4" t="s">
        <v>9</v>
      </c>
      <c r="G33" s="4">
        <v>9</v>
      </c>
      <c r="H33" s="8">
        <f>VLOOKUP(E33,[1]MEGHA!$C$5:$D$162,2,FALSE)</f>
        <v>30</v>
      </c>
      <c r="I33" s="8">
        <f>VLOOKUP(E33,[1]MEGHA!$C$5:$E$162,3,FALSE)</f>
        <v>0</v>
      </c>
      <c r="J33" s="8">
        <v>20</v>
      </c>
      <c r="K33" s="8">
        <f t="shared" si="0"/>
        <v>290</v>
      </c>
    </row>
    <row r="34" spans="1:11" ht="15" customHeight="1">
      <c r="A34" s="23">
        <v>31</v>
      </c>
      <c r="B34" s="4" t="s">
        <v>8</v>
      </c>
      <c r="C34" s="4" t="s">
        <v>74</v>
      </c>
      <c r="D34" s="7" t="s">
        <v>121</v>
      </c>
      <c r="E34" s="7" t="s">
        <v>111</v>
      </c>
      <c r="F34" s="4" t="s">
        <v>10</v>
      </c>
      <c r="G34" s="4">
        <v>5</v>
      </c>
      <c r="H34" s="8">
        <f>VLOOKUP(E34,[1]MEGHA!$C$5:$D$162,2,FALSE)</f>
        <v>30</v>
      </c>
      <c r="I34" s="8">
        <f>VLOOKUP(E34,[1]MEGHA!$C$5:$E$162,3,FALSE)</f>
        <v>0</v>
      </c>
      <c r="J34" s="8">
        <v>20</v>
      </c>
      <c r="K34" s="8">
        <f t="shared" si="0"/>
        <v>170</v>
      </c>
    </row>
    <row r="35" spans="1:11" ht="15" customHeight="1">
      <c r="A35" s="23">
        <v>32</v>
      </c>
      <c r="B35" s="4" t="s">
        <v>8</v>
      </c>
      <c r="C35" s="4" t="s">
        <v>75</v>
      </c>
      <c r="D35" s="7" t="s">
        <v>121</v>
      </c>
      <c r="E35" s="7" t="s">
        <v>108</v>
      </c>
      <c r="F35" s="4" t="s">
        <v>11</v>
      </c>
      <c r="G35" s="4">
        <v>21</v>
      </c>
      <c r="H35" s="8">
        <f>VLOOKUP(E35,[1]MEGHA!$C$5:$D$162,2,FALSE)</f>
        <v>33.6</v>
      </c>
      <c r="I35" s="8">
        <f>VLOOKUP(E35,[1]MEGHA!$C$5:$E$162,3,FALSE)</f>
        <v>0</v>
      </c>
      <c r="J35" s="8">
        <v>20</v>
      </c>
      <c r="K35" s="8">
        <f t="shared" si="0"/>
        <v>725.6</v>
      </c>
    </row>
    <row r="36" spans="1:11" ht="15" customHeight="1">
      <c r="A36" s="23">
        <v>33</v>
      </c>
      <c r="B36" s="4" t="s">
        <v>8</v>
      </c>
      <c r="C36" s="4" t="s">
        <v>76</v>
      </c>
      <c r="D36" s="7" t="s">
        <v>121</v>
      </c>
      <c r="E36" s="7" t="s">
        <v>111</v>
      </c>
      <c r="F36" s="4" t="s">
        <v>12</v>
      </c>
      <c r="G36" s="4">
        <v>10</v>
      </c>
      <c r="H36" s="8">
        <f>VLOOKUP(E36,[1]MEGHA!$C$5:$D$162,2,FALSE)</f>
        <v>30</v>
      </c>
      <c r="I36" s="8">
        <f>VLOOKUP(E36,[1]MEGHA!$C$5:$E$162,3,FALSE)</f>
        <v>0</v>
      </c>
      <c r="J36" s="8">
        <v>20</v>
      </c>
      <c r="K36" s="8">
        <f t="shared" si="0"/>
        <v>320</v>
      </c>
    </row>
    <row r="37" spans="1:11" ht="15" customHeight="1">
      <c r="A37" s="23">
        <v>34</v>
      </c>
      <c r="B37" s="4" t="s">
        <v>13</v>
      </c>
      <c r="C37" s="4" t="s">
        <v>77</v>
      </c>
      <c r="D37" s="7" t="s">
        <v>121</v>
      </c>
      <c r="E37" s="7" t="s">
        <v>112</v>
      </c>
      <c r="F37" s="4" t="s">
        <v>14</v>
      </c>
      <c r="G37" s="4">
        <v>4</v>
      </c>
      <c r="H37" s="8">
        <f>VLOOKUP(E37,[1]MEGHA!$C$5:$D$162,2,FALSE)</f>
        <v>30</v>
      </c>
      <c r="I37" s="8">
        <f>VLOOKUP(E37,[1]MEGHA!$C$5:$E$162,3,FALSE)</f>
        <v>0</v>
      </c>
      <c r="J37" s="8">
        <v>20</v>
      </c>
      <c r="K37" s="8">
        <f t="shared" si="0"/>
        <v>140</v>
      </c>
    </row>
    <row r="38" spans="1:11" ht="15" customHeight="1">
      <c r="A38" s="23">
        <v>35</v>
      </c>
      <c r="B38" s="4" t="s">
        <v>13</v>
      </c>
      <c r="C38" s="4" t="s">
        <v>78</v>
      </c>
      <c r="D38" s="7" t="s">
        <v>121</v>
      </c>
      <c r="E38" s="7" t="s">
        <v>113</v>
      </c>
      <c r="F38" s="4" t="s">
        <v>15</v>
      </c>
      <c r="G38" s="4">
        <v>7</v>
      </c>
      <c r="H38" s="8">
        <f>VLOOKUP(E38,[1]MEGHA!$C$5:$D$162,2,FALSE)</f>
        <v>33.6</v>
      </c>
      <c r="I38" s="8">
        <f>VLOOKUP(E38,[1]MEGHA!$C$5:$E$162,3,FALSE)</f>
        <v>0</v>
      </c>
      <c r="J38" s="8">
        <v>20</v>
      </c>
      <c r="K38" s="8">
        <f t="shared" si="0"/>
        <v>255.20000000000002</v>
      </c>
    </row>
    <row r="39" spans="1:11" ht="15" customHeight="1">
      <c r="A39" s="23">
        <v>36</v>
      </c>
      <c r="B39" s="4" t="s">
        <v>16</v>
      </c>
      <c r="C39" s="4" t="s">
        <v>79</v>
      </c>
      <c r="D39" s="7" t="s">
        <v>121</v>
      </c>
      <c r="E39" s="7" t="s">
        <v>107</v>
      </c>
      <c r="F39" s="4" t="s">
        <v>17</v>
      </c>
      <c r="G39" s="4">
        <v>24</v>
      </c>
      <c r="H39" s="8">
        <f>VLOOKUP(E39,[1]MEGHA!$C$5:$D$162,2,FALSE)</f>
        <v>36</v>
      </c>
      <c r="I39" s="8">
        <f>VLOOKUP(E39,[1]MEGHA!$C$5:$E$162,3,FALSE)</f>
        <v>0</v>
      </c>
      <c r="J39" s="8">
        <v>20</v>
      </c>
      <c r="K39" s="8">
        <f t="shared" si="0"/>
        <v>884</v>
      </c>
    </row>
    <row r="40" spans="1:11" ht="15" customHeight="1">
      <c r="A40" s="23">
        <v>37</v>
      </c>
      <c r="B40" s="4" t="s">
        <v>18</v>
      </c>
      <c r="C40" s="4" t="s">
        <v>80</v>
      </c>
      <c r="D40" s="7" t="s">
        <v>121</v>
      </c>
      <c r="E40" s="7" t="s">
        <v>108</v>
      </c>
      <c r="F40" s="4" t="s">
        <v>19</v>
      </c>
      <c r="G40" s="4">
        <v>8</v>
      </c>
      <c r="H40" s="8">
        <f>VLOOKUP(E40,[1]MEGHA!$C$5:$D$162,2,FALSE)</f>
        <v>33.6</v>
      </c>
      <c r="I40" s="8">
        <f>VLOOKUP(E40,[1]MEGHA!$C$5:$E$162,3,FALSE)</f>
        <v>0</v>
      </c>
      <c r="J40" s="8">
        <v>20</v>
      </c>
      <c r="K40" s="8">
        <f t="shared" si="0"/>
        <v>288.8</v>
      </c>
    </row>
    <row r="41" spans="1:11" ht="15" customHeight="1">
      <c r="A41" s="23">
        <v>38</v>
      </c>
      <c r="B41" s="4" t="s">
        <v>18</v>
      </c>
      <c r="C41" s="4" t="s">
        <v>81</v>
      </c>
      <c r="D41" s="7" t="s">
        <v>121</v>
      </c>
      <c r="E41" s="7" t="s">
        <v>110</v>
      </c>
      <c r="F41" s="4" t="s">
        <v>20</v>
      </c>
      <c r="G41" s="4">
        <v>5</v>
      </c>
      <c r="H41" s="8">
        <f>VLOOKUP(E41,[1]MEGHA!$C$5:$D$162,2,FALSE)</f>
        <v>30</v>
      </c>
      <c r="I41" s="8">
        <f>VLOOKUP(E41,[1]MEGHA!$C$5:$E$162,3,FALSE)</f>
        <v>0</v>
      </c>
      <c r="J41" s="8">
        <v>20</v>
      </c>
      <c r="K41" s="8">
        <f t="shared" si="0"/>
        <v>170</v>
      </c>
    </row>
    <row r="42" spans="1:11" ht="15" customHeight="1">
      <c r="A42" s="23">
        <v>39</v>
      </c>
      <c r="B42" s="4" t="s">
        <v>18</v>
      </c>
      <c r="C42" s="4" t="s">
        <v>123</v>
      </c>
      <c r="D42" s="7" t="s">
        <v>121</v>
      </c>
      <c r="E42" s="7" t="s">
        <v>109</v>
      </c>
      <c r="F42" s="4" t="s">
        <v>21</v>
      </c>
      <c r="G42" s="4">
        <v>2</v>
      </c>
      <c r="H42" s="8">
        <f>VLOOKUP(E42,[1]MEGHA!$C$5:$D$162,2,FALSE)</f>
        <v>30</v>
      </c>
      <c r="I42" s="8">
        <f>VLOOKUP(E42,[1]MEGHA!$C$5:$E$162,3,FALSE)</f>
        <v>0</v>
      </c>
      <c r="J42" s="8">
        <v>20</v>
      </c>
      <c r="K42" s="8">
        <f t="shared" si="0"/>
        <v>80</v>
      </c>
    </row>
    <row r="43" spans="1:11" ht="15" customHeight="1">
      <c r="A43" s="23">
        <v>40</v>
      </c>
      <c r="B43" s="4" t="s">
        <v>18</v>
      </c>
      <c r="C43" s="4" t="s">
        <v>124</v>
      </c>
      <c r="D43" s="7" t="s">
        <v>121</v>
      </c>
      <c r="E43" s="7" t="s">
        <v>114</v>
      </c>
      <c r="F43" s="4" t="s">
        <v>22</v>
      </c>
      <c r="G43" s="4">
        <v>7</v>
      </c>
      <c r="H43" s="8">
        <f>VLOOKUP(E43,[1]MEGHA!$C$5:$D$162,2,FALSE)</f>
        <v>30</v>
      </c>
      <c r="I43" s="8">
        <f>VLOOKUP(E43,[1]MEGHA!$C$5:$E$162,3,FALSE)</f>
        <v>0</v>
      </c>
      <c r="J43" s="8">
        <v>20</v>
      </c>
      <c r="K43" s="8">
        <f t="shared" si="0"/>
        <v>230</v>
      </c>
    </row>
    <row r="44" spans="1:11" ht="15" customHeight="1">
      <c r="A44" s="23">
        <v>41</v>
      </c>
      <c r="B44" s="4" t="s">
        <v>18</v>
      </c>
      <c r="C44" s="4" t="s">
        <v>125</v>
      </c>
      <c r="D44" s="7" t="s">
        <v>121</v>
      </c>
      <c r="E44" s="7" t="s">
        <v>115</v>
      </c>
      <c r="F44" s="4" t="s">
        <v>23</v>
      </c>
      <c r="G44" s="4">
        <v>9</v>
      </c>
      <c r="H44" s="8">
        <f>VLOOKUP(E44,[1]MEGHA!$C$5:$D$162,2,FALSE)</f>
        <v>30</v>
      </c>
      <c r="I44" s="8">
        <f>VLOOKUP(E44,[1]MEGHA!$C$5:$E$162,3,FALSE)</f>
        <v>0</v>
      </c>
      <c r="J44" s="8">
        <v>20</v>
      </c>
      <c r="K44" s="8">
        <f t="shared" si="0"/>
        <v>290</v>
      </c>
    </row>
    <row r="45" spans="1:11" s="3" customFormat="1" ht="15" customHeight="1">
      <c r="A45" s="12" t="s">
        <v>128</v>
      </c>
      <c r="B45" s="13"/>
      <c r="C45" s="13"/>
      <c r="D45" s="13"/>
      <c r="E45" s="13"/>
      <c r="F45" s="13"/>
      <c r="G45" s="13"/>
      <c r="H45" s="14"/>
      <c r="I45" s="14"/>
      <c r="J45" s="15"/>
      <c r="K45" s="5">
        <f>ROUND(SUM(K4:K44),0)</f>
        <v>20022</v>
      </c>
    </row>
    <row r="46" spans="1:11" s="3" customFormat="1" ht="30" customHeight="1">
      <c r="A46" s="16" t="s">
        <v>122</v>
      </c>
      <c r="B46" s="16"/>
      <c r="C46" s="16"/>
      <c r="D46" s="16"/>
      <c r="E46" s="16"/>
      <c r="F46" s="16"/>
      <c r="G46" s="16"/>
      <c r="H46" s="17"/>
      <c r="I46" s="17"/>
      <c r="J46" s="17"/>
      <c r="K46" s="17"/>
    </row>
    <row r="47" spans="1:11" s="3" customFormat="1" ht="30" customHeight="1">
      <c r="A47" s="16" t="s">
        <v>59</v>
      </c>
      <c r="B47" s="16"/>
      <c r="C47" s="16"/>
      <c r="D47" s="16"/>
      <c r="E47" s="16"/>
      <c r="F47" s="16"/>
      <c r="G47" s="16"/>
      <c r="H47" s="17"/>
      <c r="I47" s="17"/>
      <c r="J47" s="17"/>
      <c r="K47" s="17"/>
    </row>
    <row r="48" spans="1:11">
      <c r="G48" s="11">
        <f>SUM(G4:G44)</f>
        <v>477</v>
      </c>
    </row>
  </sheetData>
  <sortState ref="B4:K44">
    <sortCondition ref="B4:B44"/>
  </sortState>
  <mergeCells count="7">
    <mergeCell ref="A45:J45"/>
    <mergeCell ref="A46:K46"/>
    <mergeCell ref="A47:K47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35433070866141736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2025-04-15T14:00:09Z</cp:lastPrinted>
  <dcterms:created xsi:type="dcterms:W3CDTF">2025-04-07T06:44:33Z</dcterms:created>
  <dcterms:modified xsi:type="dcterms:W3CDTF">2025-04-15T14:01:04Z</dcterms:modified>
</cp:coreProperties>
</file>