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40" windowWidth="22695" windowHeight="915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1" i="1" l="1"/>
  <c r="I9" i="1"/>
  <c r="H9" i="1"/>
  <c r="K9" i="1" s="1"/>
  <c r="I8" i="1"/>
  <c r="H8" i="1"/>
  <c r="K8" i="1" s="1"/>
  <c r="I7" i="1"/>
  <c r="H7" i="1"/>
  <c r="K7" i="1" s="1"/>
  <c r="I6" i="1"/>
  <c r="H6" i="1"/>
  <c r="K6" i="1" s="1"/>
  <c r="H5" i="1"/>
  <c r="K5" i="1" s="1"/>
  <c r="A5" i="1"/>
  <c r="A6" i="1" s="1"/>
  <c r="A7" i="1" s="1"/>
  <c r="A8" i="1" s="1"/>
  <c r="A9" i="1" s="1"/>
  <c r="I4" i="1"/>
  <c r="H4" i="1"/>
  <c r="K4" i="1" l="1"/>
  <c r="K10" i="1" s="1"/>
</calcChain>
</file>

<file path=xl/sharedStrings.xml><?xml version="1.0" encoding="utf-8"?>
<sst xmlns="http://schemas.openxmlformats.org/spreadsheetml/2006/main" count="47" uniqueCount="39">
  <si>
    <t>DATE</t>
  </si>
  <si>
    <t>FROM</t>
  </si>
  <si>
    <t>CASE</t>
  </si>
  <si>
    <t>BALUGAON</t>
  </si>
  <si>
    <t>JHARSUGUDA</t>
  </si>
  <si>
    <t>CTC</t>
  </si>
  <si>
    <t>RATE</t>
  </si>
  <si>
    <t>DD.CH.</t>
  </si>
  <si>
    <t>LR CH.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</si>
  <si>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</si>
  <si>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</si>
  <si>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SL.</t>
  </si>
  <si>
    <t>LR NO.</t>
  </si>
  <si>
    <t>INV. NO.</t>
  </si>
  <si>
    <t>DESTINATION</t>
  </si>
  <si>
    <t>AMT.</t>
  </si>
  <si>
    <t>03/11/2025</t>
  </si>
  <si>
    <t>PL/DO/11579</t>
  </si>
  <si>
    <t>629</t>
  </si>
  <si>
    <t>BHUBAN</t>
  </si>
  <si>
    <t>PL/JA/13648</t>
  </si>
  <si>
    <t>5830</t>
  </si>
  <si>
    <t>MARKONA</t>
  </si>
  <si>
    <t>08/11/2025</t>
  </si>
  <si>
    <t>PL/JA/13977</t>
  </si>
  <si>
    <t>5931</t>
  </si>
  <si>
    <t>27/11/2025</t>
  </si>
  <si>
    <t>PL/JA/14898</t>
  </si>
  <si>
    <t>6691</t>
  </si>
  <si>
    <t>TANGI</t>
  </si>
  <si>
    <t>PL/JA/14899</t>
  </si>
  <si>
    <t>6617</t>
  </si>
  <si>
    <t>30/11/2025</t>
  </si>
  <si>
    <t>PL/DO/13034</t>
  </si>
  <si>
    <t>826</t>
  </si>
  <si>
    <t>(RUPEES FIVE THOUSAND EIGHT HUNDRED NINETY SEVEN ONLY)</t>
  </si>
  <si>
    <t>To,
M/S SRI HARI HARA ENTERPRISES
C/O : M/S THE HIMALAYA DRUGS CO.
Address: MANGULI, CUTTACK
GST No: 21AJGPK5080P2ZY</t>
  </si>
  <si>
    <t>INVOICE
PRAGATI LOGISTICS,
SAMANTA SAHI KHUNTIA LANE,
 Mob :8984191006
GST No:21AGHPB9356M1Z9</t>
  </si>
  <si>
    <t xml:space="preserve">Bill Date: 30/11/2025
Bill NO : 21229
Total Amount: 5897.00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</si>
</sst>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0" fillId="0" borderId="1" xfId="0" applyNumberFormat="1" applyFont="1" applyBorder="1"/>
    <xf numFmtId="0" fontId="3" fillId="0" borderId="1" xfId="0" applyNumberFormat="1" applyFont="1" applyBorder="1"/>
    <xf numFmtId="0" fontId="1" fillId="0" borderId="6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0" fontId="0" fillId="0" borderId="15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3" fillId="0" borderId="6" xfId="0" applyNumberFormat="1" applyFont="1" applyBorder="1"/>
    <xf numFmtId="2" fontId="0" fillId="0" borderId="6" xfId="0" applyNumberFormat="1" applyFont="1" applyBorder="1"/>
    <xf numFmtId="2" fontId="0" fillId="0" borderId="16" xfId="0" applyNumberFormat="1" applyFont="1" applyBorder="1"/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3" fillId="0" borderId="12" xfId="0" applyNumberFormat="1" applyFont="1" applyBorder="1"/>
    <xf numFmtId="2" fontId="0" fillId="0" borderId="12" xfId="0" applyNumberFormat="1" applyFont="1" applyBorder="1"/>
    <xf numFmtId="2" fontId="0" fillId="0" borderId="18" xfId="0" applyNumberFormat="1" applyFont="1" applyBorder="1"/>
    <xf numFmtId="2" fontId="1" fillId="0" borderId="5" xfId="0" applyNumberFormat="1" applyFont="1" applyBorder="1" applyAlignment="1">
      <alignment horizontal="right" vertical="center"/>
    </xf>
    <xf numFmtId="0" fontId="2" fillId="0" borderId="9" xfId="0" applyNumberFormat="1" applyFont="1" applyBorder="1" applyAlignment="1">
      <alignment wrapText="1"/>
    </xf>
    <xf numFmtId="0" fontId="2" fillId="0" borderId="10" xfId="0" applyNumberFormat="1" applyFont="1" applyBorder="1" applyAlignment="1">
      <alignment wrapText="1"/>
    </xf>
    <xf numFmtId="2" fontId="2" fillId="0" borderId="10" xfId="0" applyNumberFormat="1" applyFont="1" applyBorder="1" applyAlignment="1">
      <alignment wrapText="1"/>
    </xf>
    <xf numFmtId="2" fontId="2" fillId="0" borderId="1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wrapText="1"/>
    </xf>
    <xf numFmtId="0" fontId="2" fillId="0" borderId="8" xfId="0" applyNumberFormat="1" applyFont="1" applyBorder="1" applyAlignment="1">
      <alignment wrapText="1"/>
    </xf>
    <xf numFmtId="2" fontId="2" fillId="0" borderId="8" xfId="0" applyNumberFormat="1" applyFont="1" applyBorder="1" applyAlignment="1">
      <alignment wrapText="1"/>
    </xf>
    <xf numFmtId="2" fontId="2" fillId="0" borderId="5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6</xdr:col>
      <xdr:colOff>209550</xdr:colOff>
      <xdr:row>0</xdr:row>
      <xdr:rowOff>1095374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4000500" cy="1095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H2" t="str">
            <v>DESTINATION</v>
          </cell>
          <cell r="I2" t="str">
            <v>RATE / CASE</v>
          </cell>
          <cell r="J2" t="str">
            <v>RATE / CASE</v>
          </cell>
        </row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</row>
        <row r="30">
          <cell r="H30" t="str">
            <v>GUNUPUR</v>
          </cell>
          <cell r="I30">
            <v>21</v>
          </cell>
          <cell r="J30">
            <v>26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</row>
        <row r="40">
          <cell r="H40" t="str">
            <v>KALAHANDI</v>
          </cell>
          <cell r="I40">
            <v>35</v>
          </cell>
          <cell r="J40">
            <v>40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</row>
        <row r="52">
          <cell r="H52" t="str">
            <v>LOISINGA</v>
          </cell>
          <cell r="I52">
            <v>35</v>
          </cell>
          <cell r="J52">
            <v>40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</row>
        <row r="55">
          <cell r="H55" t="str">
            <v>MARKONA</v>
          </cell>
          <cell r="I55">
            <v>21</v>
          </cell>
          <cell r="J55">
            <v>26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</row>
        <row r="61">
          <cell r="H61" t="str">
            <v>PAIKMAL</v>
          </cell>
          <cell r="I61">
            <v>25</v>
          </cell>
          <cell r="J61">
            <v>30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</row>
        <row r="72">
          <cell r="H72" t="str">
            <v>SIMILIGUDA</v>
          </cell>
          <cell r="I72">
            <v>33</v>
          </cell>
          <cell r="J72">
            <v>38</v>
          </cell>
        </row>
        <row r="73">
          <cell r="H73" t="str">
            <v>SIMILIPADA</v>
          </cell>
          <cell r="I73">
            <v>21</v>
          </cell>
          <cell r="J73">
            <v>26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</row>
        <row r="76">
          <cell r="H76" t="str">
            <v>SUNABEDA</v>
          </cell>
          <cell r="I76">
            <v>33</v>
          </cell>
          <cell r="J76">
            <v>38</v>
          </cell>
        </row>
        <row r="77">
          <cell r="H77" t="str">
            <v>SUNDARGARH</v>
          </cell>
          <cell r="I77">
            <v>33</v>
          </cell>
          <cell r="J77">
            <v>38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</row>
        <row r="84">
          <cell r="H84" t="str">
            <v>BALIGUDA</v>
          </cell>
          <cell r="I84">
            <v>35</v>
          </cell>
          <cell r="J84">
            <v>40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</row>
        <row r="86">
          <cell r="H86" t="str">
            <v>UMERKOT</v>
          </cell>
          <cell r="I86">
            <v>33</v>
          </cell>
          <cell r="J86">
            <v>38</v>
          </cell>
        </row>
        <row r="87">
          <cell r="H87" t="str">
            <v>NABARANGPUR</v>
          </cell>
          <cell r="I87">
            <v>33</v>
          </cell>
          <cell r="J87">
            <v>38</v>
          </cell>
        </row>
        <row r="88">
          <cell r="H88" t="str">
            <v>SEMILIGUDA</v>
          </cell>
          <cell r="I88">
            <v>33</v>
          </cell>
          <cell r="J88">
            <v>38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</row>
        <row r="90">
          <cell r="H90" t="str">
            <v>GHANTESWAR</v>
          </cell>
          <cell r="I90">
            <v>21</v>
          </cell>
          <cell r="J90">
            <v>26</v>
          </cell>
        </row>
        <row r="91">
          <cell r="H91" t="str">
            <v>DHENKIKOTE</v>
          </cell>
          <cell r="I91">
            <v>21</v>
          </cell>
          <cell r="J91">
            <v>26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</row>
        <row r="95">
          <cell r="H95" t="str">
            <v>PATTAPUR</v>
          </cell>
          <cell r="I95">
            <v>21</v>
          </cell>
          <cell r="J95">
            <v>26</v>
          </cell>
        </row>
        <row r="96">
          <cell r="H96" t="str">
            <v>ATTABIRA</v>
          </cell>
          <cell r="I96">
            <v>21</v>
          </cell>
          <cell r="J96">
            <v>26</v>
          </cell>
        </row>
        <row r="97">
          <cell r="H97" t="str">
            <v>KUMANDA</v>
          </cell>
          <cell r="I97">
            <v>21</v>
          </cell>
          <cell r="J97">
            <v>26</v>
          </cell>
        </row>
        <row r="98">
          <cell r="H98" t="str">
            <v>DHAMARA</v>
          </cell>
          <cell r="I98">
            <v>21</v>
          </cell>
          <cell r="J98">
            <v>26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</row>
        <row r="106">
          <cell r="H106" t="str">
            <v>BHOGRAI</v>
          </cell>
          <cell r="I106">
            <v>35</v>
          </cell>
          <cell r="J106">
            <v>40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</row>
        <row r="110">
          <cell r="H110" t="str">
            <v>BASUDEVPUR</v>
          </cell>
          <cell r="J110">
            <v>35</v>
          </cell>
        </row>
        <row r="111">
          <cell r="H111" t="str">
            <v>GOP (PURI)</v>
          </cell>
          <cell r="J111">
            <v>30</v>
          </cell>
        </row>
        <row r="112">
          <cell r="H112" t="str">
            <v>RAJ SUNAKHALA</v>
          </cell>
          <cell r="J112">
            <v>30</v>
          </cell>
        </row>
        <row r="113">
          <cell r="H113" t="str">
            <v>TANGI</v>
          </cell>
          <cell r="J113">
            <v>35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L23" sqref="L23"/>
    </sheetView>
  </sheetViews>
  <sheetFormatPr defaultRowHeight="15"/>
  <cols>
    <col min="1" max="1" width="4" customWidth="1"/>
    <col min="2" max="2" width="11" customWidth="1"/>
    <col min="3" max="3" width="13" customWidth="1"/>
    <col min="4" max="4" width="8.7109375" bestFit="1" customWidth="1"/>
    <col min="5" max="5" width="6.7109375" customWidth="1"/>
    <col min="6" max="6" width="14.42578125" customWidth="1"/>
    <col min="7" max="7" width="7.5703125" customWidth="1"/>
    <col min="8" max="8" width="8.140625" customWidth="1"/>
    <col min="9" max="10" width="7.5703125" customWidth="1"/>
    <col min="11" max="11" width="10" customWidth="1"/>
  </cols>
  <sheetData>
    <row r="1" spans="1:11" s="2" customFormat="1" ht="90" customHeight="1" thickBot="1">
      <c r="A1" s="29"/>
      <c r="B1" s="30"/>
      <c r="C1" s="30"/>
      <c r="D1" s="30"/>
      <c r="E1" s="30"/>
      <c r="F1" s="30"/>
      <c r="G1" s="31"/>
      <c r="H1" s="32" t="s">
        <v>37</v>
      </c>
      <c r="I1" s="33"/>
      <c r="J1" s="33"/>
      <c r="K1" s="34"/>
    </row>
    <row r="2" spans="1:11" s="2" customFormat="1" ht="86.25" customHeight="1" thickBot="1">
      <c r="A2" s="35" t="s">
        <v>36</v>
      </c>
      <c r="B2" s="30"/>
      <c r="C2" s="30"/>
      <c r="D2" s="30"/>
      <c r="E2" s="30"/>
      <c r="F2" s="30"/>
      <c r="G2" s="31"/>
      <c r="H2" s="32" t="s">
        <v>38</v>
      </c>
      <c r="I2" s="33"/>
      <c r="J2" s="33"/>
      <c r="K2" s="34"/>
    </row>
    <row r="3" spans="1:11" ht="15.75" thickBot="1">
      <c r="A3" s="15" t="s">
        <v>11</v>
      </c>
      <c r="B3" s="16" t="s">
        <v>0</v>
      </c>
      <c r="C3" s="16" t="s">
        <v>12</v>
      </c>
      <c r="D3" s="16" t="s">
        <v>13</v>
      </c>
      <c r="E3" s="16" t="s">
        <v>1</v>
      </c>
      <c r="F3" s="16" t="s">
        <v>14</v>
      </c>
      <c r="G3" s="16" t="s">
        <v>2</v>
      </c>
      <c r="H3" s="17" t="s">
        <v>6</v>
      </c>
      <c r="I3" s="17" t="s">
        <v>7</v>
      </c>
      <c r="J3" s="17" t="s">
        <v>8</v>
      </c>
      <c r="K3" s="18" t="s">
        <v>15</v>
      </c>
    </row>
    <row r="4" spans="1:11">
      <c r="A4" s="10">
        <v>1</v>
      </c>
      <c r="B4" s="11" t="s">
        <v>16</v>
      </c>
      <c r="C4" s="11" t="s">
        <v>17</v>
      </c>
      <c r="D4" s="11" t="s">
        <v>18</v>
      </c>
      <c r="E4" s="12" t="s">
        <v>5</v>
      </c>
      <c r="F4" s="11" t="s">
        <v>19</v>
      </c>
      <c r="G4" s="11">
        <v>16</v>
      </c>
      <c r="H4" s="13">
        <f>VLOOKUP(F4,'[1]HIMALAYA DRUG'!$H$2:$J$115,3,FALSE)</f>
        <v>40</v>
      </c>
      <c r="I4" s="13">
        <f>G4*5</f>
        <v>80</v>
      </c>
      <c r="J4" s="13">
        <v>35</v>
      </c>
      <c r="K4" s="14">
        <f t="shared" ref="K4:K9" si="0">G4*H4+I4+J4</f>
        <v>755</v>
      </c>
    </row>
    <row r="5" spans="1:11">
      <c r="A5" s="8">
        <f>A4+1</f>
        <v>2</v>
      </c>
      <c r="B5" s="1" t="s">
        <v>16</v>
      </c>
      <c r="C5" s="1" t="s">
        <v>20</v>
      </c>
      <c r="D5" s="1" t="s">
        <v>21</v>
      </c>
      <c r="E5" s="6" t="s">
        <v>5</v>
      </c>
      <c r="F5" s="1" t="s">
        <v>22</v>
      </c>
      <c r="G5" s="1">
        <v>2</v>
      </c>
      <c r="H5" s="5">
        <f>VLOOKUP(F5,'[1]HIMALAYA DRUG'!$H$2:$J$115,3,FALSE)</f>
        <v>26</v>
      </c>
      <c r="I5" s="5">
        <v>700</v>
      </c>
      <c r="J5" s="5">
        <v>35</v>
      </c>
      <c r="K5" s="9">
        <f t="shared" si="0"/>
        <v>787</v>
      </c>
    </row>
    <row r="6" spans="1:11">
      <c r="A6" s="8">
        <f t="shared" ref="A6:A9" si="1">A5+1</f>
        <v>3</v>
      </c>
      <c r="B6" s="1" t="s">
        <v>23</v>
      </c>
      <c r="C6" s="1" t="s">
        <v>24</v>
      </c>
      <c r="D6" s="1" t="s">
        <v>25</v>
      </c>
      <c r="E6" s="6" t="s">
        <v>5</v>
      </c>
      <c r="F6" s="1" t="s">
        <v>4</v>
      </c>
      <c r="G6" s="1">
        <v>1</v>
      </c>
      <c r="H6" s="5">
        <f>VLOOKUP(F6,'[1]HIMALAYA DRUG'!$H$2:$J$115,3,FALSE)</f>
        <v>30</v>
      </c>
      <c r="I6" s="5">
        <f>G6*5</f>
        <v>5</v>
      </c>
      <c r="J6" s="5">
        <v>35</v>
      </c>
      <c r="K6" s="9">
        <f t="shared" si="0"/>
        <v>70</v>
      </c>
    </row>
    <row r="7" spans="1:11">
      <c r="A7" s="8">
        <f t="shared" si="1"/>
        <v>4</v>
      </c>
      <c r="B7" s="1" t="s">
        <v>26</v>
      </c>
      <c r="C7" s="1" t="s">
        <v>27</v>
      </c>
      <c r="D7" s="1" t="s">
        <v>28</v>
      </c>
      <c r="E7" s="6" t="s">
        <v>5</v>
      </c>
      <c r="F7" s="6" t="s">
        <v>29</v>
      </c>
      <c r="G7" s="1">
        <v>44</v>
      </c>
      <c r="H7" s="5">
        <f>VLOOKUP(F7,'[1]HIMALAYA DRUG'!$H$2:$J$115,3,FALSE)</f>
        <v>35</v>
      </c>
      <c r="I7" s="5">
        <f>G7*5</f>
        <v>220</v>
      </c>
      <c r="J7" s="5">
        <v>35</v>
      </c>
      <c r="K7" s="9">
        <f t="shared" si="0"/>
        <v>1795</v>
      </c>
    </row>
    <row r="8" spans="1:11">
      <c r="A8" s="8">
        <f t="shared" si="1"/>
        <v>5</v>
      </c>
      <c r="B8" s="1" t="s">
        <v>26</v>
      </c>
      <c r="C8" s="1" t="s">
        <v>30</v>
      </c>
      <c r="D8" s="1" t="s">
        <v>31</v>
      </c>
      <c r="E8" s="6" t="s">
        <v>5</v>
      </c>
      <c r="F8" s="1" t="s">
        <v>3</v>
      </c>
      <c r="G8" s="1">
        <v>29</v>
      </c>
      <c r="H8" s="5">
        <f>VLOOKUP(F8,'[1]HIMALAYA DRUG'!$H$2:$J$115,3,FALSE)</f>
        <v>35</v>
      </c>
      <c r="I8" s="5">
        <f>G8*5</f>
        <v>145</v>
      </c>
      <c r="J8" s="5">
        <v>35</v>
      </c>
      <c r="K8" s="9">
        <f t="shared" si="0"/>
        <v>1195</v>
      </c>
    </row>
    <row r="9" spans="1:11" ht="15.75" thickBot="1">
      <c r="A9" s="19">
        <f t="shared" si="1"/>
        <v>6</v>
      </c>
      <c r="B9" s="20" t="s">
        <v>32</v>
      </c>
      <c r="C9" s="20" t="s">
        <v>33</v>
      </c>
      <c r="D9" s="20" t="s">
        <v>34</v>
      </c>
      <c r="E9" s="21" t="s">
        <v>5</v>
      </c>
      <c r="F9" s="20" t="s">
        <v>19</v>
      </c>
      <c r="G9" s="20">
        <v>28</v>
      </c>
      <c r="H9" s="22">
        <f>VLOOKUP(F9,'[1]HIMALAYA DRUG'!$H$2:$J$115,3,FALSE)</f>
        <v>40</v>
      </c>
      <c r="I9" s="22">
        <f>G9*5</f>
        <v>140</v>
      </c>
      <c r="J9" s="22">
        <v>35</v>
      </c>
      <c r="K9" s="23">
        <f t="shared" si="0"/>
        <v>1295</v>
      </c>
    </row>
    <row r="10" spans="1:11" ht="15.75" thickBot="1">
      <c r="A10" s="40" t="s">
        <v>35</v>
      </c>
      <c r="B10" s="41"/>
      <c r="C10" s="41"/>
      <c r="D10" s="41"/>
      <c r="E10" s="41"/>
      <c r="F10" s="41"/>
      <c r="G10" s="41"/>
      <c r="H10" s="41"/>
      <c r="I10" s="41"/>
      <c r="J10" s="42"/>
      <c r="K10" s="24">
        <f>SUM(K4:K9)</f>
        <v>5897</v>
      </c>
    </row>
    <row r="11" spans="1:11" ht="15.75" thickBot="1">
      <c r="A11" s="3"/>
      <c r="G11" s="7">
        <f>SUM(G4:G9)</f>
        <v>120</v>
      </c>
      <c r="H11" s="4"/>
      <c r="I11" s="4"/>
      <c r="J11" s="4"/>
      <c r="K11" s="4"/>
    </row>
    <row r="12" spans="1:11" ht="30" customHeight="1" thickBot="1">
      <c r="A12" s="36" t="s">
        <v>10</v>
      </c>
      <c r="B12" s="37"/>
      <c r="C12" s="37"/>
      <c r="D12" s="37"/>
      <c r="E12" s="37"/>
      <c r="F12" s="37"/>
      <c r="G12" s="37"/>
      <c r="H12" s="38"/>
      <c r="I12" s="38"/>
      <c r="J12" s="38"/>
      <c r="K12" s="39"/>
    </row>
    <row r="13" spans="1:11" ht="30" customHeight="1" thickBot="1">
      <c r="A13" s="25" t="s">
        <v>9</v>
      </c>
      <c r="B13" s="26"/>
      <c r="C13" s="26"/>
      <c r="D13" s="26"/>
      <c r="E13" s="26"/>
      <c r="F13" s="26"/>
      <c r="G13" s="26"/>
      <c r="H13" s="27"/>
      <c r="I13" s="27"/>
      <c r="J13" s="27"/>
      <c r="K13" s="28"/>
    </row>
  </sheetData>
  <sortState ref="B2:G9">
    <sortCondition ref="B1"/>
  </sortState>
  <mergeCells count="7">
    <mergeCell ref="A13:K13"/>
    <mergeCell ref="A1:G1"/>
    <mergeCell ref="H1:K1"/>
    <mergeCell ref="A2:G2"/>
    <mergeCell ref="H2:K2"/>
    <mergeCell ref="A12:K12"/>
    <mergeCell ref="A10:J10"/>
  </mergeCells>
  <conditionalFormatting sqref="C1:C2">
    <cfRule type="duplicateValues" dxfId="3" priority="4"/>
  </conditionalFormatting>
  <conditionalFormatting sqref="C12:C13">
    <cfRule type="duplicateValues" dxfId="2" priority="3"/>
  </conditionalFormatting>
  <conditionalFormatting sqref="C12:C13">
    <cfRule type="duplicateValues" dxfId="1" priority="1"/>
    <cfRule type="duplicateValues" dxfId="0" priority="2"/>
  </conditionalFormatting>
  <pageMargins left="0.33" right="0.1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2025-12-07T08:34:28Z</cp:lastPrinted>
  <dcterms:created xsi:type="dcterms:W3CDTF">2025-11-13T05:54:50Z</dcterms:created>
  <dcterms:modified xsi:type="dcterms:W3CDTF">2025-12-07T08:39:15Z</dcterms:modified>
</cp:coreProperties>
</file>