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Invoice!$A$3:$P$28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5" i="1" l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23" i="1" l="1"/>
  <c r="L14" i="1"/>
  <c r="L16" i="1"/>
  <c r="L18" i="1"/>
  <c r="L20" i="1"/>
  <c r="L22" i="1"/>
  <c r="L15" i="1"/>
  <c r="L17" i="1"/>
  <c r="L19" i="1"/>
  <c r="L21" i="1"/>
  <c r="L4" i="1"/>
  <c r="L6" i="1"/>
  <c r="L8" i="1"/>
  <c r="L10" i="1"/>
  <c r="L12" i="1"/>
  <c r="L24" i="1" l="1"/>
</calcChain>
</file>

<file path=xl/sharedStrings.xml><?xml version="1.0" encoding="utf-8"?>
<sst xmlns="http://schemas.openxmlformats.org/spreadsheetml/2006/main" count="140" uniqueCount="75">
  <si>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</si>
  <si>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</si>
  <si>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</si>
  <si>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</si>
  <si>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</si>
  <si>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</si>
  <si>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</si>
  <si>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</si>
  <si>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</si>
  <si>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</si>
  <si>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</si>
  <si>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</si>
  <si>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</si>
  <si>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</si>
  <si>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</si>
  <si>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</si>
  <si>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</si>
  <si>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</si>
  <si>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</si>
  <si>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</si>
  <si>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 xml:space="preserve">
To, 
AMAR ENTERPRISES
Address: C/o Susanti Rout Ward no. 19 Ground floor 
Samanta Sahi, Cuttack 753001, ODISHA,9937006936
GST No: 21ALUPK0101F1ZQ
</t>
  </si>
  <si>
    <t>ITAMATI</t>
  </si>
  <si>
    <t>KARANJIA</t>
  </si>
  <si>
    <t>BARBIL</t>
  </si>
  <si>
    <t>BALAKATI</t>
  </si>
  <si>
    <t>NIMAPARA</t>
  </si>
  <si>
    <t>BETANATI</t>
  </si>
  <si>
    <t>JALESWAR</t>
  </si>
  <si>
    <t>Declaration � Kindly verify and confirm before 20/07/2025</t>
  </si>
  <si>
    <t>05/6/2025</t>
  </si>
  <si>
    <t>PL/MA/02337</t>
  </si>
  <si>
    <t>104</t>
  </si>
  <si>
    <t>BALIAPAL</t>
  </si>
  <si>
    <t>10/6/2025</t>
  </si>
  <si>
    <t>PL/MA/02476</t>
  </si>
  <si>
    <t>115</t>
  </si>
  <si>
    <t>BARGARH</t>
  </si>
  <si>
    <t>PL/MA/02478</t>
  </si>
  <si>
    <t>116</t>
  </si>
  <si>
    <t>AGARPADA</t>
  </si>
  <si>
    <t>PL/MA/02481</t>
  </si>
  <si>
    <t>118</t>
  </si>
  <si>
    <t>PL/MA/02482</t>
  </si>
  <si>
    <t>117</t>
  </si>
  <si>
    <t>12/6/2025</t>
  </si>
  <si>
    <t>PL/DO/04413</t>
  </si>
  <si>
    <t>125</t>
  </si>
  <si>
    <t>NAYAHATA</t>
  </si>
  <si>
    <t>20/6/2025</t>
  </si>
  <si>
    <t>PL/MA/02823</t>
  </si>
  <si>
    <t>138</t>
  </si>
  <si>
    <t>21/6/2025</t>
  </si>
  <si>
    <t>PL/DO/04671</t>
  </si>
  <si>
    <t>45</t>
  </si>
  <si>
    <t>PATASUNDARPUR</t>
  </si>
  <si>
    <t>24/6/2025</t>
  </si>
  <si>
    <t>PL/DO/04819</t>
  </si>
  <si>
    <t>148</t>
  </si>
  <si>
    <t>PL/DO/04821</t>
  </si>
  <si>
    <t>147</t>
  </si>
  <si>
    <t>KAMAKHYANAGAR</t>
  </si>
  <si>
    <t>PL/MA/02988</t>
  </si>
  <si>
    <t>145</t>
  </si>
  <si>
    <t>26/6/2025</t>
  </si>
  <si>
    <t>PL/DO/04905</t>
  </si>
  <si>
    <t>163</t>
  </si>
  <si>
    <t>PL/DO/04906</t>
  </si>
  <si>
    <t>164</t>
  </si>
  <si>
    <t>30/6/2025</t>
  </si>
  <si>
    <t>PL/MA/03232</t>
  </si>
  <si>
    <t>176</t>
  </si>
  <si>
    <t>PL/MA/03234</t>
  </si>
  <si>
    <t>181</t>
  </si>
  <si>
    <t>(RUPEES SIX THOUSAND FOUR HUNDRED FIVE ONLY)</t>
  </si>
  <si>
    <t>Bill Date: 30/06/2025
Bill NO :  9573
Total Amount: 6405.00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</si>
</sst>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18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22" xfId="0" applyNumberFormat="1" applyFont="1" applyBorder="1" applyAlignment="1">
      <alignment horizontal="center"/>
    </xf>
    <xf numFmtId="0" fontId="0" fillId="0" borderId="23" xfId="0" applyNumberFormat="1" applyFont="1" applyBorder="1"/>
    <xf numFmtId="2" fontId="0" fillId="0" borderId="2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19" xfId="0" applyNumberFormat="1" applyFont="1" applyBorder="1"/>
    <xf numFmtId="2" fontId="0" fillId="0" borderId="19" xfId="0" applyNumberFormat="1" applyFont="1" applyBorder="1"/>
    <xf numFmtId="0" fontId="3" fillId="0" borderId="2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0" fillId="0" borderId="17" xfId="0" applyNumberFormat="1" applyFont="1" applyBorder="1"/>
    <xf numFmtId="0" fontId="0" fillId="0" borderId="25" xfId="0" applyNumberFormat="1" applyFont="1" applyBorder="1"/>
    <xf numFmtId="0" fontId="0" fillId="0" borderId="8" xfId="0" applyNumberFormat="1" applyFont="1" applyBorder="1"/>
    <xf numFmtId="0" fontId="1" fillId="0" borderId="20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2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352426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  <cell r="F1" t="str">
            <v>SAU
CE</v>
          </cell>
          <cell r="G1" t="str">
            <v>INS.
MIX</v>
          </cell>
          <cell r="H1" t="str">
            <v>HIC</v>
          </cell>
          <cell r="I1" t="str">
            <v>LAXMAN 
REKHA</v>
          </cell>
          <cell r="J1" t="str">
            <v>RAT 
KILLER</v>
          </cell>
        </row>
        <row r="2">
          <cell r="B2" t="str">
            <v>AGARPADA</v>
          </cell>
          <cell r="C2">
            <v>130</v>
          </cell>
          <cell r="D2">
            <v>100</v>
          </cell>
          <cell r="E2">
            <v>50</v>
          </cell>
          <cell r="H2">
            <v>137</v>
          </cell>
          <cell r="I2">
            <v>105</v>
          </cell>
          <cell r="J2">
            <v>53</v>
          </cell>
        </row>
        <row r="3">
          <cell r="B3" t="str">
            <v>ANANDAPUR</v>
          </cell>
          <cell r="C3">
            <v>115</v>
          </cell>
          <cell r="D3">
            <v>90</v>
          </cell>
          <cell r="E3">
            <v>50</v>
          </cell>
          <cell r="H3">
            <v>121</v>
          </cell>
          <cell r="I3">
            <v>95</v>
          </cell>
          <cell r="J3">
            <v>53</v>
          </cell>
        </row>
        <row r="4">
          <cell r="B4" t="str">
            <v>ANGUL</v>
          </cell>
          <cell r="C4">
            <v>100</v>
          </cell>
          <cell r="D4">
            <v>73</v>
          </cell>
          <cell r="E4">
            <v>40</v>
          </cell>
          <cell r="G4">
            <v>40</v>
          </cell>
          <cell r="H4">
            <v>105</v>
          </cell>
          <cell r="I4">
            <v>77</v>
          </cell>
          <cell r="J4">
            <v>42</v>
          </cell>
        </row>
        <row r="5">
          <cell r="B5" t="str">
            <v>BALAKATI</v>
          </cell>
          <cell r="C5">
            <v>100</v>
          </cell>
          <cell r="D5">
            <v>73</v>
          </cell>
          <cell r="E5">
            <v>45</v>
          </cell>
          <cell r="H5">
            <v>105</v>
          </cell>
          <cell r="I5">
            <v>77</v>
          </cell>
          <cell r="J5">
            <v>47</v>
          </cell>
        </row>
        <row r="6">
          <cell r="B6" t="str">
            <v>BALASORE</v>
          </cell>
          <cell r="C6">
            <v>100</v>
          </cell>
          <cell r="G6">
            <v>40</v>
          </cell>
          <cell r="H6">
            <v>105</v>
          </cell>
          <cell r="I6">
            <v>0</v>
          </cell>
          <cell r="J6">
            <v>0</v>
          </cell>
        </row>
        <row r="7">
          <cell r="B7" t="str">
            <v>BALIAPAL</v>
          </cell>
          <cell r="D7">
            <v>100</v>
          </cell>
          <cell r="E7">
            <v>60</v>
          </cell>
          <cell r="H7">
            <v>0</v>
          </cell>
          <cell r="I7">
            <v>105</v>
          </cell>
          <cell r="J7">
            <v>63</v>
          </cell>
        </row>
        <row r="8">
          <cell r="B8" t="str">
            <v>BALUGAON</v>
          </cell>
          <cell r="D8">
            <v>73</v>
          </cell>
          <cell r="E8">
            <v>50</v>
          </cell>
          <cell r="H8">
            <v>0</v>
          </cell>
          <cell r="I8">
            <v>77</v>
          </cell>
          <cell r="J8">
            <v>53</v>
          </cell>
        </row>
        <row r="9">
          <cell r="B9" t="str">
            <v>BARBIL</v>
          </cell>
          <cell r="C9">
            <v>150</v>
          </cell>
          <cell r="D9">
            <v>90</v>
          </cell>
          <cell r="E9">
            <v>50</v>
          </cell>
          <cell r="F9">
            <v>50</v>
          </cell>
          <cell r="H9">
            <v>158</v>
          </cell>
          <cell r="I9">
            <v>95</v>
          </cell>
          <cell r="J9">
            <v>53</v>
          </cell>
        </row>
        <row r="10">
          <cell r="B10" t="str">
            <v>BARGARH</v>
          </cell>
          <cell r="D10">
            <v>110</v>
          </cell>
          <cell r="E10">
            <v>50</v>
          </cell>
          <cell r="G10">
            <v>55</v>
          </cell>
          <cell r="H10">
            <v>0</v>
          </cell>
          <cell r="I10">
            <v>116</v>
          </cell>
          <cell r="J10">
            <v>53</v>
          </cell>
        </row>
        <row r="11">
          <cell r="B11" t="str">
            <v>BARIPADA</v>
          </cell>
          <cell r="C11">
            <v>145</v>
          </cell>
          <cell r="D11">
            <v>85</v>
          </cell>
          <cell r="E11">
            <v>45</v>
          </cell>
          <cell r="G11">
            <v>45</v>
          </cell>
          <cell r="H11">
            <v>152</v>
          </cell>
          <cell r="I11">
            <v>89</v>
          </cell>
          <cell r="J11">
            <v>47</v>
          </cell>
        </row>
        <row r="12">
          <cell r="B12" t="str">
            <v>BERHAMPUR</v>
          </cell>
          <cell r="F12">
            <v>37</v>
          </cell>
          <cell r="G12">
            <v>40</v>
          </cell>
          <cell r="H12">
            <v>0</v>
          </cell>
          <cell r="I12">
            <v>0</v>
          </cell>
          <cell r="J12">
            <v>0</v>
          </cell>
        </row>
        <row r="13">
          <cell r="B13" t="str">
            <v>BETANATI</v>
          </cell>
          <cell r="D13">
            <v>100</v>
          </cell>
          <cell r="E13">
            <v>50</v>
          </cell>
          <cell r="H13">
            <v>0</v>
          </cell>
          <cell r="I13">
            <v>105</v>
          </cell>
          <cell r="J13">
            <v>53</v>
          </cell>
        </row>
        <row r="14">
          <cell r="B14" t="str">
            <v>BHADRAK</v>
          </cell>
          <cell r="C14">
            <v>100</v>
          </cell>
          <cell r="D14">
            <v>73</v>
          </cell>
          <cell r="E14">
            <v>40</v>
          </cell>
          <cell r="H14">
            <v>105</v>
          </cell>
          <cell r="I14">
            <v>77</v>
          </cell>
          <cell r="J14">
            <v>42</v>
          </cell>
        </row>
        <row r="15">
          <cell r="B15" t="str">
            <v>BHUBANESWAR</v>
          </cell>
          <cell r="C15">
            <v>100</v>
          </cell>
          <cell r="D15">
            <v>73</v>
          </cell>
          <cell r="E15">
            <v>35</v>
          </cell>
          <cell r="G15">
            <v>34</v>
          </cell>
          <cell r="H15">
            <v>105</v>
          </cell>
          <cell r="I15">
            <v>77</v>
          </cell>
          <cell r="J15">
            <v>37</v>
          </cell>
        </row>
        <row r="16">
          <cell r="B16" t="str">
            <v>BIRAMITRAPUR</v>
          </cell>
          <cell r="G16">
            <v>70</v>
          </cell>
          <cell r="H16">
            <v>0</v>
          </cell>
          <cell r="I16">
            <v>0</v>
          </cell>
          <cell r="J16">
            <v>0</v>
          </cell>
        </row>
        <row r="17">
          <cell r="B17" t="str">
            <v>BRAHMAGIRI</v>
          </cell>
          <cell r="D17">
            <v>83</v>
          </cell>
          <cell r="E17">
            <v>50</v>
          </cell>
          <cell r="H17">
            <v>0</v>
          </cell>
          <cell r="I17">
            <v>87</v>
          </cell>
          <cell r="J17">
            <v>53</v>
          </cell>
        </row>
        <row r="18">
          <cell r="B18" t="str">
            <v>CHANDANESWAR</v>
          </cell>
          <cell r="D18">
            <v>120</v>
          </cell>
          <cell r="E18">
            <v>65</v>
          </cell>
          <cell r="H18">
            <v>0</v>
          </cell>
          <cell r="I18">
            <v>126</v>
          </cell>
          <cell r="J18">
            <v>68</v>
          </cell>
        </row>
        <row r="19">
          <cell r="B19" t="str">
            <v>CHANDPUR</v>
          </cell>
          <cell r="D19">
            <v>73</v>
          </cell>
          <cell r="E19">
            <v>50</v>
          </cell>
          <cell r="H19">
            <v>0</v>
          </cell>
          <cell r="I19">
            <v>77</v>
          </cell>
          <cell r="J19">
            <v>53</v>
          </cell>
        </row>
        <row r="20">
          <cell r="B20" t="str">
            <v>CHARAMPA</v>
          </cell>
          <cell r="C20">
            <v>100</v>
          </cell>
          <cell r="D20">
            <v>78</v>
          </cell>
          <cell r="E20">
            <v>40</v>
          </cell>
          <cell r="H20">
            <v>105</v>
          </cell>
          <cell r="I20">
            <v>82</v>
          </cell>
          <cell r="J20">
            <v>42</v>
          </cell>
        </row>
        <row r="21">
          <cell r="B21" t="str">
            <v>CHHANAGIRI</v>
          </cell>
          <cell r="D21">
            <v>73</v>
          </cell>
          <cell r="E21">
            <v>50</v>
          </cell>
          <cell r="H21">
            <v>0</v>
          </cell>
          <cell r="I21">
            <v>77</v>
          </cell>
          <cell r="J21">
            <v>53</v>
          </cell>
        </row>
        <row r="22">
          <cell r="B22" t="str">
            <v>DASPALLA</v>
          </cell>
          <cell r="C22">
            <v>100</v>
          </cell>
          <cell r="D22">
            <v>100</v>
          </cell>
          <cell r="E22">
            <v>45</v>
          </cell>
          <cell r="H22">
            <v>105</v>
          </cell>
          <cell r="I22">
            <v>105</v>
          </cell>
          <cell r="J22">
            <v>47</v>
          </cell>
        </row>
        <row r="23">
          <cell r="B23" t="str">
            <v>DEOGARH</v>
          </cell>
          <cell r="D23">
            <v>130</v>
          </cell>
          <cell r="E23">
            <v>70</v>
          </cell>
          <cell r="H23">
            <v>0</v>
          </cell>
          <cell r="I23">
            <v>137</v>
          </cell>
          <cell r="J23">
            <v>74</v>
          </cell>
        </row>
        <row r="24">
          <cell r="B24" t="str">
            <v>DHENKANAL</v>
          </cell>
          <cell r="C24">
            <v>100</v>
          </cell>
          <cell r="D24">
            <v>73</v>
          </cell>
          <cell r="E24">
            <v>40</v>
          </cell>
          <cell r="H24">
            <v>105</v>
          </cell>
          <cell r="I24">
            <v>77</v>
          </cell>
          <cell r="J24">
            <v>42</v>
          </cell>
        </row>
        <row r="25">
          <cell r="B25" t="str">
            <v>DOLASAHI</v>
          </cell>
          <cell r="E25">
            <v>42</v>
          </cell>
          <cell r="H25">
            <v>0</v>
          </cell>
          <cell r="I25">
            <v>0</v>
          </cell>
          <cell r="J25">
            <v>44</v>
          </cell>
        </row>
        <row r="26">
          <cell r="B26" t="str">
            <v>GOBINDPUR</v>
          </cell>
          <cell r="D26">
            <v>73</v>
          </cell>
          <cell r="E26">
            <v>40</v>
          </cell>
          <cell r="H26">
            <v>0</v>
          </cell>
          <cell r="I26">
            <v>77</v>
          </cell>
          <cell r="J26">
            <v>42</v>
          </cell>
        </row>
        <row r="27">
          <cell r="B27" t="str">
            <v>GUAMAL</v>
          </cell>
          <cell r="D27">
            <v>83</v>
          </cell>
          <cell r="E27">
            <v>45</v>
          </cell>
          <cell r="H27">
            <v>0</v>
          </cell>
          <cell r="I27">
            <v>87</v>
          </cell>
          <cell r="J27">
            <v>47</v>
          </cell>
        </row>
        <row r="28">
          <cell r="B28" t="str">
            <v>ICHHAPUR GUAMAL</v>
          </cell>
          <cell r="C28">
            <v>125</v>
          </cell>
          <cell r="D28">
            <v>83</v>
          </cell>
          <cell r="H28">
            <v>131</v>
          </cell>
          <cell r="I28">
            <v>87</v>
          </cell>
          <cell r="J28">
            <v>0</v>
          </cell>
        </row>
        <row r="29">
          <cell r="B29" t="str">
            <v>ITAMATI</v>
          </cell>
          <cell r="C29">
            <v>120</v>
          </cell>
          <cell r="D29">
            <v>85</v>
          </cell>
          <cell r="E29">
            <v>40</v>
          </cell>
          <cell r="H29">
            <v>126</v>
          </cell>
          <cell r="I29">
            <v>89</v>
          </cell>
          <cell r="J29">
            <v>42</v>
          </cell>
        </row>
        <row r="30">
          <cell r="B30" t="str">
            <v>JAGATSINGHPUR</v>
          </cell>
          <cell r="C30">
            <v>100</v>
          </cell>
          <cell r="D30">
            <v>73</v>
          </cell>
          <cell r="E30">
            <v>40</v>
          </cell>
          <cell r="G30">
            <v>40</v>
          </cell>
          <cell r="H30">
            <v>105</v>
          </cell>
          <cell r="I30">
            <v>77</v>
          </cell>
          <cell r="J30">
            <v>42</v>
          </cell>
        </row>
        <row r="31">
          <cell r="B31" t="str">
            <v>JAJPUR ROAD</v>
          </cell>
          <cell r="C31">
            <v>100</v>
          </cell>
          <cell r="D31">
            <v>73</v>
          </cell>
          <cell r="E31">
            <v>50</v>
          </cell>
          <cell r="F31">
            <v>35</v>
          </cell>
          <cell r="G31">
            <v>45</v>
          </cell>
          <cell r="H31">
            <v>105</v>
          </cell>
          <cell r="I31">
            <v>77</v>
          </cell>
          <cell r="J31">
            <v>53</v>
          </cell>
        </row>
        <row r="32">
          <cell r="B32" t="str">
            <v>JAJPUR TOWN</v>
          </cell>
          <cell r="D32">
            <v>73</v>
          </cell>
          <cell r="E32">
            <v>42</v>
          </cell>
          <cell r="H32">
            <v>105</v>
          </cell>
          <cell r="I32">
            <v>77</v>
          </cell>
          <cell r="J32">
            <v>44</v>
          </cell>
        </row>
        <row r="33">
          <cell r="B33" t="str">
            <v>JALESWAR</v>
          </cell>
          <cell r="D33">
            <v>90</v>
          </cell>
          <cell r="E33">
            <v>50</v>
          </cell>
          <cell r="H33">
            <v>0</v>
          </cell>
          <cell r="I33">
            <v>95</v>
          </cell>
          <cell r="J33">
            <v>53</v>
          </cell>
        </row>
        <row r="34">
          <cell r="B34" t="str">
            <v>JANKIA</v>
          </cell>
          <cell r="D34">
            <v>73</v>
          </cell>
          <cell r="E34">
            <v>35</v>
          </cell>
          <cell r="H34">
            <v>0</v>
          </cell>
          <cell r="I34">
            <v>77</v>
          </cell>
          <cell r="J34">
            <v>37</v>
          </cell>
        </row>
        <row r="35">
          <cell r="B35" t="str">
            <v>JATNI</v>
          </cell>
          <cell r="D35">
            <v>73</v>
          </cell>
          <cell r="H35">
            <v>0</v>
          </cell>
          <cell r="I35">
            <v>77</v>
          </cell>
          <cell r="J35">
            <v>0</v>
          </cell>
        </row>
        <row r="36">
          <cell r="B36" t="str">
            <v>JEYPORE</v>
          </cell>
          <cell r="C36">
            <v>141</v>
          </cell>
          <cell r="G36">
            <v>60</v>
          </cell>
          <cell r="H36">
            <v>148</v>
          </cell>
          <cell r="I36">
            <v>0</v>
          </cell>
          <cell r="J36">
            <v>0</v>
          </cell>
        </row>
        <row r="37">
          <cell r="B37" t="str">
            <v>JHARSUGUDA</v>
          </cell>
          <cell r="D37">
            <v>110</v>
          </cell>
          <cell r="E37">
            <v>50</v>
          </cell>
          <cell r="G37">
            <v>45</v>
          </cell>
          <cell r="H37">
            <v>0</v>
          </cell>
          <cell r="I37">
            <v>116</v>
          </cell>
          <cell r="J37">
            <v>53</v>
          </cell>
        </row>
        <row r="38">
          <cell r="B38" t="str">
            <v>JODA</v>
          </cell>
          <cell r="C38">
            <v>150</v>
          </cell>
          <cell r="D38">
            <v>90</v>
          </cell>
          <cell r="E38">
            <v>50</v>
          </cell>
          <cell r="F38">
            <v>50</v>
          </cell>
          <cell r="H38">
            <v>158</v>
          </cell>
          <cell r="I38">
            <v>95</v>
          </cell>
          <cell r="J38">
            <v>53</v>
          </cell>
        </row>
        <row r="39">
          <cell r="B39" t="str">
            <v>KAKATPUR</v>
          </cell>
          <cell r="D39">
            <v>73</v>
          </cell>
          <cell r="E39">
            <v>40</v>
          </cell>
          <cell r="H39">
            <v>0</v>
          </cell>
          <cell r="I39">
            <v>77</v>
          </cell>
          <cell r="J39">
            <v>42</v>
          </cell>
        </row>
        <row r="40">
          <cell r="B40" t="str">
            <v>KAMAKHYANAGAR</v>
          </cell>
          <cell r="C40">
            <v>100</v>
          </cell>
          <cell r="D40">
            <v>78</v>
          </cell>
          <cell r="E40">
            <v>40</v>
          </cell>
          <cell r="H40">
            <v>105</v>
          </cell>
          <cell r="I40">
            <v>82</v>
          </cell>
          <cell r="J40">
            <v>42</v>
          </cell>
        </row>
        <row r="41">
          <cell r="B41" t="str">
            <v>KANHEIPUR</v>
          </cell>
          <cell r="C41">
            <v>100</v>
          </cell>
          <cell r="D41">
            <v>73</v>
          </cell>
          <cell r="E41">
            <v>50</v>
          </cell>
          <cell r="G41">
            <v>45</v>
          </cell>
          <cell r="H41">
            <v>105</v>
          </cell>
          <cell r="I41">
            <v>77</v>
          </cell>
          <cell r="J41">
            <v>53</v>
          </cell>
        </row>
        <row r="42">
          <cell r="B42" t="str">
            <v>KARANJIA</v>
          </cell>
          <cell r="D42">
            <v>73</v>
          </cell>
          <cell r="E42">
            <v>45</v>
          </cell>
          <cell r="H42">
            <v>0</v>
          </cell>
          <cell r="I42">
            <v>77</v>
          </cell>
          <cell r="J42">
            <v>47</v>
          </cell>
        </row>
        <row r="43">
          <cell r="B43" t="str">
            <v>KENDRAPARA</v>
          </cell>
          <cell r="C43">
            <v>100</v>
          </cell>
          <cell r="D43">
            <v>73</v>
          </cell>
          <cell r="E43">
            <v>40</v>
          </cell>
          <cell r="H43">
            <v>105</v>
          </cell>
          <cell r="I43">
            <v>77</v>
          </cell>
          <cell r="J43">
            <v>42</v>
          </cell>
        </row>
        <row r="44">
          <cell r="B44" t="str">
            <v>KEONJHAR</v>
          </cell>
          <cell r="G44">
            <v>40</v>
          </cell>
          <cell r="H44">
            <v>0</v>
          </cell>
          <cell r="I44">
            <v>0</v>
          </cell>
          <cell r="J44">
            <v>0</v>
          </cell>
        </row>
        <row r="45">
          <cell r="B45" t="str">
            <v>KHARIAR ROAD</v>
          </cell>
          <cell r="F45">
            <v>50</v>
          </cell>
          <cell r="G45">
            <v>50</v>
          </cell>
          <cell r="H45">
            <v>0</v>
          </cell>
          <cell r="I45">
            <v>0</v>
          </cell>
          <cell r="J45">
            <v>0</v>
          </cell>
        </row>
        <row r="46">
          <cell r="B46" t="str">
            <v>KHURDA</v>
          </cell>
          <cell r="D46">
            <v>73</v>
          </cell>
          <cell r="E46">
            <v>35</v>
          </cell>
          <cell r="G46">
            <v>40</v>
          </cell>
          <cell r="H46">
            <v>0</v>
          </cell>
          <cell r="I46">
            <v>77</v>
          </cell>
          <cell r="J46">
            <v>37</v>
          </cell>
        </row>
        <row r="47">
          <cell r="B47" t="str">
            <v>KUCHINDA</v>
          </cell>
          <cell r="C47">
            <v>250</v>
          </cell>
          <cell r="D47">
            <v>115</v>
          </cell>
          <cell r="E47">
            <v>75</v>
          </cell>
          <cell r="H47">
            <v>263</v>
          </cell>
          <cell r="I47">
            <v>121</v>
          </cell>
          <cell r="J47">
            <v>79</v>
          </cell>
        </row>
        <row r="48">
          <cell r="B48" t="str">
            <v>KUJANG</v>
          </cell>
          <cell r="C48">
            <v>100</v>
          </cell>
          <cell r="D48">
            <v>73</v>
          </cell>
          <cell r="E48">
            <v>40</v>
          </cell>
          <cell r="G48">
            <v>40</v>
          </cell>
          <cell r="H48">
            <v>105</v>
          </cell>
          <cell r="I48">
            <v>77</v>
          </cell>
          <cell r="J48">
            <v>42</v>
          </cell>
        </row>
        <row r="49">
          <cell r="B49" t="str">
            <v>MOCHINDA</v>
          </cell>
          <cell r="D49">
            <v>100</v>
          </cell>
          <cell r="E49">
            <v>50</v>
          </cell>
          <cell r="H49">
            <v>0</v>
          </cell>
          <cell r="I49">
            <v>105</v>
          </cell>
          <cell r="J49">
            <v>53</v>
          </cell>
        </row>
        <row r="50">
          <cell r="B50" t="str">
            <v>NALCO</v>
          </cell>
          <cell r="G50">
            <v>40</v>
          </cell>
          <cell r="H50">
            <v>0</v>
          </cell>
          <cell r="I50">
            <v>0</v>
          </cell>
          <cell r="J50">
            <v>0</v>
          </cell>
        </row>
        <row r="51">
          <cell r="B51" t="str">
            <v>NAYAGARH</v>
          </cell>
          <cell r="C51">
            <v>120</v>
          </cell>
          <cell r="D51">
            <v>85</v>
          </cell>
          <cell r="E51">
            <v>40</v>
          </cell>
          <cell r="H51">
            <v>126</v>
          </cell>
          <cell r="I51">
            <v>89</v>
          </cell>
          <cell r="J51">
            <v>42</v>
          </cell>
        </row>
        <row r="52">
          <cell r="B52" t="str">
            <v>NAYAHATA</v>
          </cell>
          <cell r="C52">
            <v>100</v>
          </cell>
          <cell r="D52">
            <v>70</v>
          </cell>
          <cell r="E52">
            <v>40</v>
          </cell>
          <cell r="H52">
            <v>105</v>
          </cell>
          <cell r="I52">
            <v>74</v>
          </cell>
          <cell r="J52">
            <v>42</v>
          </cell>
        </row>
        <row r="53">
          <cell r="B53" t="str">
            <v>NEMALA</v>
          </cell>
          <cell r="D53">
            <v>73</v>
          </cell>
          <cell r="H53">
            <v>0</v>
          </cell>
          <cell r="I53">
            <v>77</v>
          </cell>
          <cell r="J53">
            <v>0</v>
          </cell>
        </row>
        <row r="54">
          <cell r="B54" t="str">
            <v>NIMAPARA</v>
          </cell>
          <cell r="C54">
            <v>100</v>
          </cell>
          <cell r="D54">
            <v>73</v>
          </cell>
          <cell r="E54">
            <v>40</v>
          </cell>
          <cell r="H54">
            <v>105</v>
          </cell>
          <cell r="I54">
            <v>77</v>
          </cell>
          <cell r="J54">
            <v>42</v>
          </cell>
        </row>
        <row r="55">
          <cell r="B55" t="str">
            <v>PARADEEP</v>
          </cell>
          <cell r="C55">
            <v>100</v>
          </cell>
          <cell r="D55">
            <v>73</v>
          </cell>
          <cell r="E55">
            <v>40</v>
          </cell>
          <cell r="G55">
            <v>40</v>
          </cell>
          <cell r="H55">
            <v>105</v>
          </cell>
          <cell r="I55">
            <v>77</v>
          </cell>
          <cell r="J55">
            <v>42</v>
          </cell>
        </row>
        <row r="56">
          <cell r="B56" t="str">
            <v>PATASUNDARPUR</v>
          </cell>
          <cell r="C56">
            <v>100</v>
          </cell>
          <cell r="D56">
            <v>73</v>
          </cell>
          <cell r="E56">
            <v>40</v>
          </cell>
          <cell r="H56">
            <v>105</v>
          </cell>
          <cell r="I56">
            <v>77</v>
          </cell>
          <cell r="J56">
            <v>42</v>
          </cell>
        </row>
        <row r="57">
          <cell r="B57" t="str">
            <v>PATTAMUNDAI</v>
          </cell>
          <cell r="D57">
            <v>73</v>
          </cell>
          <cell r="E57">
            <v>45</v>
          </cell>
          <cell r="H57">
            <v>0</v>
          </cell>
          <cell r="I57">
            <v>77</v>
          </cell>
          <cell r="J57">
            <v>47</v>
          </cell>
        </row>
        <row r="58">
          <cell r="B58" t="str">
            <v>PURI</v>
          </cell>
          <cell r="C58">
            <v>100</v>
          </cell>
          <cell r="D58">
            <v>73</v>
          </cell>
          <cell r="E58">
            <v>40</v>
          </cell>
          <cell r="G58">
            <v>40</v>
          </cell>
          <cell r="H58">
            <v>105</v>
          </cell>
          <cell r="I58">
            <v>77</v>
          </cell>
          <cell r="J58">
            <v>42</v>
          </cell>
        </row>
        <row r="59">
          <cell r="B59" t="str">
            <v>RAHAMA</v>
          </cell>
          <cell r="C59">
            <v>100</v>
          </cell>
          <cell r="D59">
            <v>73</v>
          </cell>
          <cell r="E59">
            <v>40</v>
          </cell>
          <cell r="G59">
            <v>40</v>
          </cell>
          <cell r="H59">
            <v>105</v>
          </cell>
          <cell r="I59">
            <v>77</v>
          </cell>
          <cell r="J59">
            <v>42</v>
          </cell>
        </row>
        <row r="60">
          <cell r="B60" t="str">
            <v>RAIRANGPUR</v>
          </cell>
          <cell r="C60">
            <v>150</v>
          </cell>
          <cell r="D60">
            <v>120</v>
          </cell>
          <cell r="E60">
            <v>60</v>
          </cell>
          <cell r="H60">
            <v>158</v>
          </cell>
          <cell r="I60">
            <v>126</v>
          </cell>
          <cell r="J60">
            <v>63</v>
          </cell>
        </row>
        <row r="61">
          <cell r="B61" t="str">
            <v>RAJ KHARIAR</v>
          </cell>
          <cell r="G61">
            <v>75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>RAJ NILAGIRI</v>
          </cell>
          <cell r="G62">
            <v>48</v>
          </cell>
          <cell r="H62">
            <v>0</v>
          </cell>
          <cell r="I62">
            <v>0</v>
          </cell>
          <cell r="J62">
            <v>0</v>
          </cell>
        </row>
        <row r="63">
          <cell r="B63" t="str">
            <v>RAYAGADA</v>
          </cell>
          <cell r="C63">
            <v>145</v>
          </cell>
          <cell r="E63">
            <v>60</v>
          </cell>
          <cell r="H63">
            <v>152</v>
          </cell>
          <cell r="I63">
            <v>0</v>
          </cell>
          <cell r="J63">
            <v>63</v>
          </cell>
        </row>
        <row r="64">
          <cell r="B64" t="str">
            <v>REDHAKHOL</v>
          </cell>
          <cell r="D64">
            <v>120</v>
          </cell>
          <cell r="H64">
            <v>0</v>
          </cell>
          <cell r="I64">
            <v>126</v>
          </cell>
          <cell r="J64">
            <v>0</v>
          </cell>
        </row>
        <row r="65">
          <cell r="B65" t="str">
            <v>ROURKELA</v>
          </cell>
          <cell r="C65">
            <v>150</v>
          </cell>
          <cell r="E65">
            <v>50</v>
          </cell>
          <cell r="G65">
            <v>45</v>
          </cell>
          <cell r="H65">
            <v>158</v>
          </cell>
          <cell r="I65">
            <v>0</v>
          </cell>
          <cell r="J65">
            <v>53</v>
          </cell>
        </row>
        <row r="66">
          <cell r="B66" t="str">
            <v>SAKHIGOPAL</v>
          </cell>
          <cell r="C66">
            <v>100</v>
          </cell>
          <cell r="D66">
            <v>73</v>
          </cell>
          <cell r="E66">
            <v>40</v>
          </cell>
          <cell r="H66">
            <v>105</v>
          </cell>
          <cell r="I66">
            <v>77</v>
          </cell>
          <cell r="J66">
            <v>42</v>
          </cell>
        </row>
        <row r="67">
          <cell r="B67" t="str">
            <v>SALIPUR</v>
          </cell>
          <cell r="C67">
            <v>100</v>
          </cell>
          <cell r="D67">
            <v>73</v>
          </cell>
          <cell r="H67">
            <v>105</v>
          </cell>
          <cell r="I67">
            <v>77</v>
          </cell>
          <cell r="J67">
            <v>0</v>
          </cell>
        </row>
        <row r="68">
          <cell r="B68" t="str">
            <v>SAMBALPUR</v>
          </cell>
          <cell r="G68">
            <v>45</v>
          </cell>
          <cell r="H68">
            <v>0</v>
          </cell>
          <cell r="I68">
            <v>0</v>
          </cell>
          <cell r="J68">
            <v>0</v>
          </cell>
        </row>
        <row r="69">
          <cell r="B69" t="str">
            <v>SISUA</v>
          </cell>
          <cell r="C69">
            <v>100</v>
          </cell>
          <cell r="D69">
            <v>73</v>
          </cell>
          <cell r="H69">
            <v>105</v>
          </cell>
          <cell r="I69">
            <v>77</v>
          </cell>
          <cell r="J69">
            <v>0</v>
          </cell>
        </row>
        <row r="70">
          <cell r="B70" t="str">
            <v>SORO</v>
          </cell>
          <cell r="C70">
            <v>100</v>
          </cell>
          <cell r="D70">
            <v>73</v>
          </cell>
          <cell r="E70">
            <v>45</v>
          </cell>
          <cell r="H70">
            <v>105</v>
          </cell>
          <cell r="I70">
            <v>77</v>
          </cell>
          <cell r="J70">
            <v>47</v>
          </cell>
        </row>
        <row r="71">
          <cell r="B71" t="str">
            <v>TALCHER</v>
          </cell>
          <cell r="C71">
            <v>120</v>
          </cell>
          <cell r="D71">
            <v>78</v>
          </cell>
          <cell r="E71">
            <v>42</v>
          </cell>
          <cell r="H71">
            <v>126</v>
          </cell>
          <cell r="I71">
            <v>82</v>
          </cell>
          <cell r="J71">
            <v>44</v>
          </cell>
        </row>
        <row r="72">
          <cell r="B72" t="str">
            <v>UMERKOT</v>
          </cell>
          <cell r="G72">
            <v>70</v>
          </cell>
          <cell r="H72">
            <v>0</v>
          </cell>
          <cell r="I72">
            <v>0</v>
          </cell>
          <cell r="J7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T11" sqref="T11:T12"/>
    </sheetView>
  </sheetViews>
  <sheetFormatPr defaultColWidth="9.85546875"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7109375" style="1" customWidth="1"/>
    <col min="6" max="6" width="17.85546875" style="1" bestFit="1" customWidth="1"/>
    <col min="7" max="7" width="6.140625" style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5.140625" style="5" bestFit="1" customWidth="1"/>
    <col min="14" max="16384" width="9.85546875" style="1"/>
  </cols>
  <sheetData>
    <row r="1" spans="1:16" ht="83.25" customHeight="1" thickBot="1">
      <c r="A1" s="34"/>
      <c r="B1" s="35"/>
      <c r="C1" s="35"/>
      <c r="D1" s="35"/>
      <c r="E1" s="35"/>
      <c r="F1" s="35"/>
      <c r="G1" s="35"/>
      <c r="H1" s="35"/>
      <c r="I1" s="32" t="s">
        <v>14</v>
      </c>
      <c r="J1" s="32"/>
      <c r="K1" s="32"/>
      <c r="L1" s="32"/>
      <c r="M1" s="33"/>
    </row>
    <row r="2" spans="1:16" ht="90" customHeight="1" thickBot="1">
      <c r="A2" s="38" t="s">
        <v>20</v>
      </c>
      <c r="B2" s="39"/>
      <c r="C2" s="39"/>
      <c r="D2" s="39"/>
      <c r="E2" s="39"/>
      <c r="F2" s="39"/>
      <c r="G2" s="39"/>
      <c r="H2" s="40"/>
      <c r="I2" s="36" t="s">
        <v>74</v>
      </c>
      <c r="J2" s="36"/>
      <c r="K2" s="36"/>
      <c r="L2" s="36"/>
      <c r="M2" s="37"/>
    </row>
    <row r="3" spans="1:16" s="4" customFormat="1" ht="17.25" customHeight="1" thickBot="1">
      <c r="A3" s="15" t="s">
        <v>5</v>
      </c>
      <c r="B3" s="16" t="s">
        <v>0</v>
      </c>
      <c r="C3" s="16" t="s">
        <v>12</v>
      </c>
      <c r="D3" s="16" t="s">
        <v>13</v>
      </c>
      <c r="E3" s="16" t="s">
        <v>6</v>
      </c>
      <c r="F3" s="16" t="s">
        <v>7</v>
      </c>
      <c r="G3" s="16" t="s">
        <v>1</v>
      </c>
      <c r="H3" s="17" t="s">
        <v>2</v>
      </c>
      <c r="I3" s="17" t="s">
        <v>8</v>
      </c>
      <c r="J3" s="17" t="s">
        <v>9</v>
      </c>
      <c r="K3" s="17" t="s">
        <v>10</v>
      </c>
      <c r="L3" s="17" t="s">
        <v>11</v>
      </c>
      <c r="M3" s="18" t="s">
        <v>15</v>
      </c>
    </row>
    <row r="4" spans="1:16" s="4" customFormat="1">
      <c r="A4" s="9">
        <v>1</v>
      </c>
      <c r="B4" s="10" t="s">
        <v>29</v>
      </c>
      <c r="C4" s="10" t="s">
        <v>30</v>
      </c>
      <c r="D4" s="10" t="s">
        <v>31</v>
      </c>
      <c r="E4" s="10" t="s">
        <v>16</v>
      </c>
      <c r="F4" s="10" t="s">
        <v>32</v>
      </c>
      <c r="G4" s="10">
        <v>2</v>
      </c>
      <c r="H4" s="11">
        <f>VLOOKUP(F4,[1]Sheet1!$B$1:$I$79,8,FALSE)</f>
        <v>105</v>
      </c>
      <c r="I4" s="11">
        <f t="shared" ref="I4:I23" si="0">G4*1</f>
        <v>2</v>
      </c>
      <c r="J4" s="11">
        <f>G4*12</f>
        <v>24</v>
      </c>
      <c r="K4" s="11">
        <v>25</v>
      </c>
      <c r="L4" s="11">
        <f t="shared" ref="L4:L23" si="1">G4*H4+I4+J4+K4</f>
        <v>261</v>
      </c>
      <c r="M4" s="21" t="s">
        <v>17</v>
      </c>
      <c r="O4" s="1"/>
      <c r="P4" s="1"/>
    </row>
    <row r="5" spans="1:16" s="4" customFormat="1">
      <c r="A5" s="6">
        <v>2</v>
      </c>
      <c r="B5" s="2" t="s">
        <v>33</v>
      </c>
      <c r="C5" s="2" t="s">
        <v>34</v>
      </c>
      <c r="D5" s="2" t="s">
        <v>35</v>
      </c>
      <c r="E5" s="2" t="s">
        <v>16</v>
      </c>
      <c r="F5" s="2" t="s">
        <v>36</v>
      </c>
      <c r="G5" s="2">
        <v>4</v>
      </c>
      <c r="H5" s="3">
        <f>VLOOKUP(F5,[1]Sheet1!$B$1:$I$79,8,FALSE)</f>
        <v>116</v>
      </c>
      <c r="I5" s="3">
        <f t="shared" si="0"/>
        <v>4</v>
      </c>
      <c r="J5" s="3">
        <f>G5*12</f>
        <v>48</v>
      </c>
      <c r="K5" s="3"/>
      <c r="L5" s="3">
        <f t="shared" si="1"/>
        <v>516</v>
      </c>
      <c r="M5" s="22" t="s">
        <v>17</v>
      </c>
      <c r="O5" s="1"/>
      <c r="P5" s="1"/>
    </row>
    <row r="6" spans="1:16" s="4" customFormat="1">
      <c r="A6" s="6"/>
      <c r="B6" s="2" t="s">
        <v>33</v>
      </c>
      <c r="C6" s="2" t="s">
        <v>34</v>
      </c>
      <c r="D6" s="2" t="s">
        <v>35</v>
      </c>
      <c r="E6" s="2" t="s">
        <v>16</v>
      </c>
      <c r="F6" s="2" t="s">
        <v>36</v>
      </c>
      <c r="G6" s="2">
        <v>1</v>
      </c>
      <c r="H6" s="3">
        <f>VLOOKUP(F6,[1]Sheet1!$B$1:$J$81,9,FALSE)</f>
        <v>53</v>
      </c>
      <c r="I6" s="3">
        <f t="shared" si="0"/>
        <v>1</v>
      </c>
      <c r="J6" s="3">
        <f>G6*6</f>
        <v>6</v>
      </c>
      <c r="K6" s="3">
        <v>25</v>
      </c>
      <c r="L6" s="3">
        <f t="shared" si="1"/>
        <v>85</v>
      </c>
      <c r="M6" s="22" t="s">
        <v>18</v>
      </c>
      <c r="O6" s="1"/>
      <c r="P6" s="1"/>
    </row>
    <row r="7" spans="1:16" s="4" customFormat="1">
      <c r="A7" s="6">
        <v>3</v>
      </c>
      <c r="B7" s="2" t="s">
        <v>33</v>
      </c>
      <c r="C7" s="2" t="s">
        <v>37</v>
      </c>
      <c r="D7" s="2" t="s">
        <v>38</v>
      </c>
      <c r="E7" s="2" t="s">
        <v>16</v>
      </c>
      <c r="F7" s="2" t="s">
        <v>39</v>
      </c>
      <c r="G7" s="2">
        <v>2</v>
      </c>
      <c r="H7" s="3">
        <f>VLOOKUP(F7,[1]Sheet1!$B$1:$J$81,9,FALSE)</f>
        <v>53</v>
      </c>
      <c r="I7" s="3">
        <f t="shared" si="0"/>
        <v>2</v>
      </c>
      <c r="J7" s="3">
        <f>G7*6</f>
        <v>12</v>
      </c>
      <c r="K7" s="3">
        <v>25</v>
      </c>
      <c r="L7" s="3">
        <f t="shared" si="1"/>
        <v>145</v>
      </c>
      <c r="M7" s="22" t="s">
        <v>18</v>
      </c>
      <c r="O7" s="1"/>
      <c r="P7" s="1"/>
    </row>
    <row r="8" spans="1:16" s="4" customFormat="1">
      <c r="A8" s="6">
        <v>4</v>
      </c>
      <c r="B8" s="2" t="s">
        <v>33</v>
      </c>
      <c r="C8" s="2" t="s">
        <v>40</v>
      </c>
      <c r="D8" s="2" t="s">
        <v>41</v>
      </c>
      <c r="E8" s="2" t="s">
        <v>16</v>
      </c>
      <c r="F8" s="2" t="s">
        <v>26</v>
      </c>
      <c r="G8" s="2">
        <v>3</v>
      </c>
      <c r="H8" s="3">
        <f>VLOOKUP(F8,[1]Sheet1!$B$1:$I$79,8,FALSE)</f>
        <v>105</v>
      </c>
      <c r="I8" s="3">
        <f t="shared" si="0"/>
        <v>3</v>
      </c>
      <c r="J8" s="3">
        <f>G8*12</f>
        <v>36</v>
      </c>
      <c r="K8" s="3"/>
      <c r="L8" s="3">
        <f t="shared" si="1"/>
        <v>354</v>
      </c>
      <c r="M8" s="22" t="s">
        <v>17</v>
      </c>
      <c r="O8" s="1"/>
      <c r="P8" s="1"/>
    </row>
    <row r="9" spans="1:16" s="4" customFormat="1">
      <c r="A9" s="6"/>
      <c r="B9" s="2" t="s">
        <v>33</v>
      </c>
      <c r="C9" s="2" t="s">
        <v>40</v>
      </c>
      <c r="D9" s="2" t="s">
        <v>41</v>
      </c>
      <c r="E9" s="2" t="s">
        <v>16</v>
      </c>
      <c r="F9" s="2" t="s">
        <v>26</v>
      </c>
      <c r="G9" s="2">
        <v>1</v>
      </c>
      <c r="H9" s="3">
        <f>VLOOKUP(F9,[1]Sheet1!$B$1:$J$81,9,FALSE)</f>
        <v>53</v>
      </c>
      <c r="I9" s="3">
        <f t="shared" si="0"/>
        <v>1</v>
      </c>
      <c r="J9" s="3">
        <f>G9*6</f>
        <v>6</v>
      </c>
      <c r="K9" s="3">
        <v>25</v>
      </c>
      <c r="L9" s="3">
        <f t="shared" si="1"/>
        <v>85</v>
      </c>
      <c r="M9" s="22" t="s">
        <v>18</v>
      </c>
      <c r="O9" s="1"/>
      <c r="P9" s="1"/>
    </row>
    <row r="10" spans="1:16" s="4" customFormat="1">
      <c r="A10" s="6">
        <v>5</v>
      </c>
      <c r="B10" s="2" t="s">
        <v>33</v>
      </c>
      <c r="C10" s="2" t="s">
        <v>42</v>
      </c>
      <c r="D10" s="2" t="s">
        <v>43</v>
      </c>
      <c r="E10" s="2" t="s">
        <v>16</v>
      </c>
      <c r="F10" s="2" t="s">
        <v>32</v>
      </c>
      <c r="G10" s="2">
        <v>2</v>
      </c>
      <c r="H10" s="3">
        <f>VLOOKUP(F10,[1]Sheet1!$B$1:$J$81,9,FALSE)</f>
        <v>63</v>
      </c>
      <c r="I10" s="3">
        <f t="shared" si="0"/>
        <v>2</v>
      </c>
      <c r="J10" s="3">
        <f>G10*6</f>
        <v>12</v>
      </c>
      <c r="K10" s="3">
        <v>25</v>
      </c>
      <c r="L10" s="3">
        <f t="shared" si="1"/>
        <v>165</v>
      </c>
      <c r="M10" s="22" t="s">
        <v>18</v>
      </c>
      <c r="O10" s="1"/>
      <c r="P10" s="1"/>
    </row>
    <row r="11" spans="1:16" s="4" customFormat="1">
      <c r="A11" s="6">
        <v>6</v>
      </c>
      <c r="B11" s="2" t="s">
        <v>44</v>
      </c>
      <c r="C11" s="2" t="s">
        <v>45</v>
      </c>
      <c r="D11" s="2" t="s">
        <v>46</v>
      </c>
      <c r="E11" s="2" t="s">
        <v>16</v>
      </c>
      <c r="F11" s="2" t="s">
        <v>47</v>
      </c>
      <c r="G11" s="2">
        <v>3</v>
      </c>
      <c r="H11" s="3">
        <f>VLOOKUP(F11,[1]Sheet1!$B$1:$I$79,8,FALSE)</f>
        <v>74</v>
      </c>
      <c r="I11" s="3">
        <f t="shared" si="0"/>
        <v>3</v>
      </c>
      <c r="J11" s="3">
        <f>G11*12</f>
        <v>36</v>
      </c>
      <c r="K11" s="3">
        <v>25</v>
      </c>
      <c r="L11" s="3">
        <f t="shared" si="1"/>
        <v>286</v>
      </c>
      <c r="M11" s="22" t="s">
        <v>17</v>
      </c>
      <c r="O11" s="1"/>
      <c r="P11" s="1"/>
    </row>
    <row r="12" spans="1:16" s="4" customFormat="1">
      <c r="A12" s="6">
        <v>7</v>
      </c>
      <c r="B12" s="2" t="s">
        <v>48</v>
      </c>
      <c r="C12" s="2" t="s">
        <v>49</v>
      </c>
      <c r="D12" s="2" t="s">
        <v>50</v>
      </c>
      <c r="E12" s="2" t="s">
        <v>16</v>
      </c>
      <c r="F12" s="2" t="s">
        <v>26</v>
      </c>
      <c r="G12" s="2">
        <v>2</v>
      </c>
      <c r="H12" s="3">
        <f>VLOOKUP(F12,[1]Sheet1!$B$1:$I$79,8,FALSE)</f>
        <v>105</v>
      </c>
      <c r="I12" s="3">
        <f t="shared" si="0"/>
        <v>2</v>
      </c>
      <c r="J12" s="3">
        <f>G12*12</f>
        <v>24</v>
      </c>
      <c r="K12" s="3">
        <v>25</v>
      </c>
      <c r="L12" s="3">
        <f t="shared" si="1"/>
        <v>261</v>
      </c>
      <c r="M12" s="22" t="s">
        <v>17</v>
      </c>
      <c r="O12" s="1"/>
      <c r="P12" s="1"/>
    </row>
    <row r="13" spans="1:16" s="4" customFormat="1">
      <c r="A13" s="6">
        <v>8</v>
      </c>
      <c r="B13" s="2" t="s">
        <v>51</v>
      </c>
      <c r="C13" s="2" t="s">
        <v>52</v>
      </c>
      <c r="D13" s="2" t="s">
        <v>53</v>
      </c>
      <c r="E13" s="2" t="s">
        <v>16</v>
      </c>
      <c r="F13" s="2" t="s">
        <v>54</v>
      </c>
      <c r="G13" s="2">
        <v>3</v>
      </c>
      <c r="H13" s="3">
        <f>VLOOKUP(F13,[1]Sheet1!$B$1:$H$75,7,FALSE)</f>
        <v>105</v>
      </c>
      <c r="I13" s="3">
        <f t="shared" si="0"/>
        <v>3</v>
      </c>
      <c r="J13" s="3">
        <f>G13*15</f>
        <v>45</v>
      </c>
      <c r="K13" s="3">
        <v>25</v>
      </c>
      <c r="L13" s="3">
        <f t="shared" si="1"/>
        <v>388</v>
      </c>
      <c r="M13" s="22" t="s">
        <v>19</v>
      </c>
      <c r="O13" s="1"/>
      <c r="P13" s="1"/>
    </row>
    <row r="14" spans="1:16" s="4" customFormat="1">
      <c r="A14" s="6">
        <v>9</v>
      </c>
      <c r="B14" s="2" t="s">
        <v>55</v>
      </c>
      <c r="C14" s="2" t="s">
        <v>56</v>
      </c>
      <c r="D14" s="2" t="s">
        <v>57</v>
      </c>
      <c r="E14" s="2" t="s">
        <v>16</v>
      </c>
      <c r="F14" s="2" t="s">
        <v>24</v>
      </c>
      <c r="G14" s="2">
        <v>3</v>
      </c>
      <c r="H14" s="3">
        <f>VLOOKUP(F14,[1]Sheet1!$B$1:$I$79,8,FALSE)</f>
        <v>77</v>
      </c>
      <c r="I14" s="3">
        <f t="shared" si="0"/>
        <v>3</v>
      </c>
      <c r="J14" s="3">
        <f>G14*12</f>
        <v>36</v>
      </c>
      <c r="K14" s="3">
        <v>25</v>
      </c>
      <c r="L14" s="3">
        <f t="shared" si="1"/>
        <v>295</v>
      </c>
      <c r="M14" s="22" t="s">
        <v>17</v>
      </c>
      <c r="O14" s="1"/>
      <c r="P14" s="1"/>
    </row>
    <row r="15" spans="1:16" s="4" customFormat="1">
      <c r="A15" s="6">
        <v>10</v>
      </c>
      <c r="B15" s="2" t="s">
        <v>55</v>
      </c>
      <c r="C15" s="2" t="s">
        <v>58</v>
      </c>
      <c r="D15" s="2" t="s">
        <v>59</v>
      </c>
      <c r="E15" s="2" t="s">
        <v>16</v>
      </c>
      <c r="F15" s="2" t="s">
        <v>60</v>
      </c>
      <c r="G15" s="2">
        <v>10</v>
      </c>
      <c r="H15" s="3">
        <f>VLOOKUP(F15,[1]Sheet1!$B$1:$I$79,8,FALSE)</f>
        <v>82</v>
      </c>
      <c r="I15" s="3">
        <f t="shared" si="0"/>
        <v>10</v>
      </c>
      <c r="J15" s="3">
        <f>G15*12</f>
        <v>120</v>
      </c>
      <c r="K15" s="3">
        <v>25</v>
      </c>
      <c r="L15" s="3">
        <f t="shared" si="1"/>
        <v>975</v>
      </c>
      <c r="M15" s="22" t="s">
        <v>17</v>
      </c>
      <c r="O15" s="1"/>
      <c r="P15" s="1"/>
    </row>
    <row r="16" spans="1:16" s="4" customFormat="1">
      <c r="A16" s="6">
        <v>11</v>
      </c>
      <c r="B16" s="2" t="s">
        <v>55</v>
      </c>
      <c r="C16" s="2" t="s">
        <v>61</v>
      </c>
      <c r="D16" s="2" t="s">
        <v>62</v>
      </c>
      <c r="E16" s="2" t="s">
        <v>16</v>
      </c>
      <c r="F16" s="2" t="s">
        <v>22</v>
      </c>
      <c r="G16" s="2">
        <v>3</v>
      </c>
      <c r="H16" s="3">
        <f>VLOOKUP(F16,[1]Sheet1!$B$1:$I$79,8,FALSE)</f>
        <v>77</v>
      </c>
      <c r="I16" s="3">
        <f t="shared" si="0"/>
        <v>3</v>
      </c>
      <c r="J16" s="3">
        <f>G16*12</f>
        <v>36</v>
      </c>
      <c r="K16" s="3"/>
      <c r="L16" s="3">
        <f t="shared" si="1"/>
        <v>270</v>
      </c>
      <c r="M16" s="22" t="s">
        <v>17</v>
      </c>
      <c r="O16" s="1"/>
      <c r="P16" s="1"/>
    </row>
    <row r="17" spans="1:16" s="4" customFormat="1">
      <c r="A17" s="6"/>
      <c r="B17" s="2" t="s">
        <v>55</v>
      </c>
      <c r="C17" s="2" t="s">
        <v>61</v>
      </c>
      <c r="D17" s="2" t="s">
        <v>62</v>
      </c>
      <c r="E17" s="2" t="s">
        <v>16</v>
      </c>
      <c r="F17" s="2" t="s">
        <v>22</v>
      </c>
      <c r="G17" s="2">
        <v>1</v>
      </c>
      <c r="H17" s="3">
        <f>VLOOKUP(F17,[1]Sheet1!$B$1:$J$81,9,FALSE)</f>
        <v>47</v>
      </c>
      <c r="I17" s="3">
        <f t="shared" si="0"/>
        <v>1</v>
      </c>
      <c r="J17" s="3">
        <f>G17*6</f>
        <v>6</v>
      </c>
      <c r="K17" s="3">
        <v>25</v>
      </c>
      <c r="L17" s="3">
        <f t="shared" si="1"/>
        <v>79</v>
      </c>
      <c r="M17" s="22" t="s">
        <v>18</v>
      </c>
      <c r="O17" s="1"/>
      <c r="P17" s="1"/>
    </row>
    <row r="18" spans="1:16" s="4" customFormat="1">
      <c r="A18" s="6">
        <v>12</v>
      </c>
      <c r="B18" s="2" t="s">
        <v>63</v>
      </c>
      <c r="C18" s="2" t="s">
        <v>64</v>
      </c>
      <c r="D18" s="2" t="s">
        <v>65</v>
      </c>
      <c r="E18" s="2" t="s">
        <v>16</v>
      </c>
      <c r="F18" s="2" t="s">
        <v>21</v>
      </c>
      <c r="G18" s="2">
        <v>5</v>
      </c>
      <c r="H18" s="3">
        <f>VLOOKUP(F18,[1]Sheet1!$B$1:$H$75,7,FALSE)</f>
        <v>126</v>
      </c>
      <c r="I18" s="3">
        <f t="shared" si="0"/>
        <v>5</v>
      </c>
      <c r="J18" s="3">
        <f>G18*15</f>
        <v>75</v>
      </c>
      <c r="K18" s="3"/>
      <c r="L18" s="3">
        <f t="shared" si="1"/>
        <v>710</v>
      </c>
      <c r="M18" s="22" t="s">
        <v>19</v>
      </c>
      <c r="O18" s="1"/>
      <c r="P18" s="1"/>
    </row>
    <row r="19" spans="1:16" s="4" customFormat="1">
      <c r="A19" s="6"/>
      <c r="B19" s="2" t="s">
        <v>63</v>
      </c>
      <c r="C19" s="2" t="s">
        <v>64</v>
      </c>
      <c r="D19" s="2" t="s">
        <v>65</v>
      </c>
      <c r="E19" s="2" t="s">
        <v>16</v>
      </c>
      <c r="F19" s="2" t="s">
        <v>21</v>
      </c>
      <c r="G19" s="2">
        <v>3</v>
      </c>
      <c r="H19" s="3">
        <f>VLOOKUP(F19,[1]Sheet1!$B$1:$I$79,8,FALSE)</f>
        <v>89</v>
      </c>
      <c r="I19" s="3">
        <f t="shared" si="0"/>
        <v>3</v>
      </c>
      <c r="J19" s="3">
        <f>G19*12</f>
        <v>36</v>
      </c>
      <c r="K19" s="3">
        <v>25</v>
      </c>
      <c r="L19" s="3">
        <f t="shared" si="1"/>
        <v>331</v>
      </c>
      <c r="M19" s="22" t="s">
        <v>17</v>
      </c>
      <c r="O19" s="1"/>
      <c r="P19" s="1"/>
    </row>
    <row r="20" spans="1:16" s="4" customFormat="1">
      <c r="A20" s="6">
        <v>13</v>
      </c>
      <c r="B20" s="2" t="s">
        <v>63</v>
      </c>
      <c r="C20" s="2" t="s">
        <v>66</v>
      </c>
      <c r="D20" s="2" t="s">
        <v>67</v>
      </c>
      <c r="E20" s="2" t="s">
        <v>16</v>
      </c>
      <c r="F20" s="2" t="s">
        <v>25</v>
      </c>
      <c r="G20" s="2">
        <v>3</v>
      </c>
      <c r="H20" s="3">
        <f>VLOOKUP(F20,[1]Sheet1!$B$1:$I$79,8,FALSE)</f>
        <v>77</v>
      </c>
      <c r="I20" s="3">
        <f t="shared" si="0"/>
        <v>3</v>
      </c>
      <c r="J20" s="3">
        <f>G20*12</f>
        <v>36</v>
      </c>
      <c r="K20" s="3"/>
      <c r="L20" s="3">
        <f t="shared" si="1"/>
        <v>270</v>
      </c>
      <c r="M20" s="22" t="s">
        <v>17</v>
      </c>
      <c r="O20" s="1"/>
      <c r="P20" s="1"/>
    </row>
    <row r="21" spans="1:16" s="4" customFormat="1">
      <c r="A21" s="6"/>
      <c r="B21" s="2" t="s">
        <v>63</v>
      </c>
      <c r="C21" s="2" t="s">
        <v>66</v>
      </c>
      <c r="D21" s="2" t="s">
        <v>67</v>
      </c>
      <c r="E21" s="2" t="s">
        <v>16</v>
      </c>
      <c r="F21" s="2" t="s">
        <v>25</v>
      </c>
      <c r="G21" s="2">
        <v>2</v>
      </c>
      <c r="H21" s="3">
        <f>VLOOKUP(F21,[1]Sheet1!$B$1:$J$81,9,FALSE)</f>
        <v>42</v>
      </c>
      <c r="I21" s="3">
        <f t="shared" si="0"/>
        <v>2</v>
      </c>
      <c r="J21" s="3">
        <f>G21*6</f>
        <v>12</v>
      </c>
      <c r="K21" s="3">
        <v>25</v>
      </c>
      <c r="L21" s="3">
        <f t="shared" si="1"/>
        <v>123</v>
      </c>
      <c r="M21" s="22" t="s">
        <v>18</v>
      </c>
      <c r="O21" s="1"/>
      <c r="P21" s="1"/>
    </row>
    <row r="22" spans="1:16" s="4" customFormat="1">
      <c r="A22" s="6">
        <v>14</v>
      </c>
      <c r="B22" s="2" t="s">
        <v>68</v>
      </c>
      <c r="C22" s="2" t="s">
        <v>69</v>
      </c>
      <c r="D22" s="2" t="s">
        <v>70</v>
      </c>
      <c r="E22" s="2" t="s">
        <v>16</v>
      </c>
      <c r="F22" s="2" t="s">
        <v>27</v>
      </c>
      <c r="G22" s="2">
        <v>4</v>
      </c>
      <c r="H22" s="3">
        <f>VLOOKUP(F22,[1]Sheet1!$B$1:$I$79,8,FALSE)</f>
        <v>95</v>
      </c>
      <c r="I22" s="3">
        <f t="shared" si="0"/>
        <v>4</v>
      </c>
      <c r="J22" s="3">
        <f>G22*12</f>
        <v>48</v>
      </c>
      <c r="K22" s="3">
        <v>25</v>
      </c>
      <c r="L22" s="3">
        <f t="shared" si="1"/>
        <v>457</v>
      </c>
      <c r="M22" s="22" t="s">
        <v>17</v>
      </c>
      <c r="O22" s="1"/>
      <c r="P22" s="1"/>
    </row>
    <row r="23" spans="1:16" s="4" customFormat="1" ht="15.75" thickBot="1">
      <c r="A23" s="12">
        <v>15</v>
      </c>
      <c r="B23" s="13" t="s">
        <v>68</v>
      </c>
      <c r="C23" s="13" t="s">
        <v>71</v>
      </c>
      <c r="D23" s="13" t="s">
        <v>72</v>
      </c>
      <c r="E23" s="13" t="s">
        <v>16</v>
      </c>
      <c r="F23" s="13" t="s">
        <v>23</v>
      </c>
      <c r="G23" s="13">
        <v>3</v>
      </c>
      <c r="H23" s="14">
        <f>VLOOKUP(F23,[1]Sheet1!$B$1:$I$79,8,FALSE)</f>
        <v>95</v>
      </c>
      <c r="I23" s="14">
        <f t="shared" si="0"/>
        <v>3</v>
      </c>
      <c r="J23" s="14">
        <f>G23*12</f>
        <v>36</v>
      </c>
      <c r="K23" s="14">
        <v>25</v>
      </c>
      <c r="L23" s="14">
        <f t="shared" si="1"/>
        <v>349</v>
      </c>
      <c r="M23" s="23" t="s">
        <v>17</v>
      </c>
      <c r="O23" s="1"/>
      <c r="P23" s="1"/>
    </row>
    <row r="24" spans="1:16" s="4" customFormat="1" ht="15.75" thickBot="1">
      <c r="A24" s="44" t="s">
        <v>73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  <c r="L24" s="25">
        <f>SUM(L4:L23)</f>
        <v>6405</v>
      </c>
      <c r="M24" s="20"/>
      <c r="O24" s="1"/>
      <c r="P24" s="1"/>
    </row>
    <row r="25" spans="1:16" s="4" customFormat="1" ht="15.75" thickBot="1">
      <c r="A25" s="7"/>
      <c r="B25"/>
      <c r="C25"/>
      <c r="D25"/>
      <c r="E25"/>
      <c r="F25"/>
      <c r="G25" s="24">
        <f>SUM(G4:G23)</f>
        <v>60</v>
      </c>
      <c r="H25" s="8"/>
      <c r="I25" s="8"/>
      <c r="J25" s="8"/>
      <c r="K25" s="8"/>
      <c r="L25" s="8"/>
      <c r="M25"/>
      <c r="O25" s="1"/>
      <c r="P25" s="1"/>
    </row>
    <row r="26" spans="1:16" ht="15" customHeight="1">
      <c r="A26" s="29" t="s">
        <v>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P26" s="19"/>
    </row>
    <row r="27" spans="1:16" ht="15.75" customHeight="1" thickBot="1">
      <c r="A27" s="41" t="s">
        <v>28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1:16" ht="30" customHeight="1" thickBot="1">
      <c r="A28" s="26" t="s">
        <v>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/>
    </row>
  </sheetData>
  <mergeCells count="8">
    <mergeCell ref="A28:M28"/>
    <mergeCell ref="A26:M26"/>
    <mergeCell ref="I1:M1"/>
    <mergeCell ref="A1:H1"/>
    <mergeCell ref="I2:M2"/>
    <mergeCell ref="A2:H2"/>
    <mergeCell ref="A27:M27"/>
    <mergeCell ref="A24:K24"/>
  </mergeCells>
  <pageMargins left="0.19685039370078741" right="0.15748031496062992" top="0.70866141732283472" bottom="0.55118110236220474" header="0.19685039370078741" footer="0.15748031496062992"/>
  <pageSetup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2025-07-16T10:37:04Z</cp:lastPrinted>
  <dcterms:created xsi:type="dcterms:W3CDTF">2022-03-21T07:07:09Z</dcterms:created>
  <dcterms:modified xsi:type="dcterms:W3CDTF">2025-07-16T10:37:34Z</dcterms:modified>
</cp:coreProperties>
</file>