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16" i="1" l="1"/>
  <c r="J12" i="1" l="1"/>
  <c r="J11" i="1"/>
  <c r="J10" i="1"/>
  <c r="J9" i="1"/>
  <c r="J8" i="1"/>
  <c r="J7" i="1"/>
  <c r="J6" i="1"/>
  <c r="J5" i="1"/>
  <c r="J4" i="1"/>
  <c r="I12" i="1"/>
  <c r="I11" i="1"/>
  <c r="I10" i="1"/>
  <c r="I9" i="1"/>
  <c r="I8" i="1"/>
  <c r="I7" i="1"/>
  <c r="I6" i="1"/>
  <c r="I5" i="1"/>
  <c r="I4" i="1"/>
  <c r="H5" i="1" l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4" i="1"/>
  <c r="L13" i="1" l="1"/>
  <c r="L4" i="1"/>
</calcChain>
</file>

<file path=xl/sharedStrings.xml><?xml version="1.0" encoding="utf-8"?>
<sst xmlns="http://schemas.openxmlformats.org/spreadsheetml/2006/main" count="63" uniqueCount="52">
  <si>
    <t>INVOICE
PRAGATI LOGISTICS,SAMANTA SAHI KHUNTIA LANE,8984191006
GST No:21AGHPB9356M1Z9</t>
  </si>
  <si>
    <t>29/6/2024</t>
  </si>
  <si>
    <t>395,591</t>
  </si>
  <si>
    <t>28/6/2024</t>
  </si>
  <si>
    <t>16101</t>
  </si>
  <si>
    <t>19/6/2024</t>
  </si>
  <si>
    <t>354</t>
  </si>
  <si>
    <t>11/6/2024</t>
  </si>
  <si>
    <t>318</t>
  </si>
  <si>
    <t>12/6/2024</t>
  </si>
  <si>
    <t>321</t>
  </si>
  <si>
    <t>20/6/2024</t>
  </si>
  <si>
    <t>361</t>
  </si>
  <si>
    <t>21/6/2024</t>
  </si>
  <si>
    <t>12563</t>
  </si>
  <si>
    <t>327</t>
  </si>
  <si>
    <t>358</t>
  </si>
  <si>
    <t>Thanking you for your business.
PRAGATI LOGISTICS</t>
  </si>
  <si>
    <t>ASKA</t>
  </si>
  <si>
    <t>NIALI</t>
  </si>
  <si>
    <t>BALICHANDRAPUR</t>
  </si>
  <si>
    <t>RAGHUNATHPUR</t>
  </si>
  <si>
    <t>DASARATHPUR</t>
  </si>
  <si>
    <t>MUGUPAL</t>
  </si>
  <si>
    <t>BALIAPAL</t>
  </si>
  <si>
    <t>BASUDEVPUR</t>
  </si>
  <si>
    <t>CTC</t>
  </si>
  <si>
    <t>PL/MA/04397</t>
  </si>
  <si>
    <t>PL/DO/05923</t>
  </si>
  <si>
    <t>PL/DO/05415</t>
  </si>
  <si>
    <t>PL/DO/05027</t>
  </si>
  <si>
    <t>PL/DO/05070</t>
  </si>
  <si>
    <t>PL/DO/05466</t>
  </si>
  <si>
    <t>PL/DO/05523</t>
  </si>
  <si>
    <t>PL/MA/03574</t>
  </si>
  <si>
    <t>PL/MA/03886</t>
  </si>
  <si>
    <t>SL</t>
  </si>
  <si>
    <t>DATE</t>
  </si>
  <si>
    <t>LR NO</t>
  </si>
  <si>
    <t>FROM</t>
  </si>
  <si>
    <t>INV NO</t>
  </si>
  <si>
    <t>CASE</t>
  </si>
  <si>
    <t>RATE</t>
  </si>
  <si>
    <t>(RUPEES SEVEN THOUSAND FIVE HUNDRED THIRTY SIX ONLY)</t>
  </si>
  <si>
    <t>Kindly, verify &amp; confirm within 7 days, else GST will be filed by 20th JULY, 2024. 
GST to be paid by Consignor under Reverse Charge Mechanism(RCM) as per GST.</t>
  </si>
  <si>
    <t>HML</t>
  </si>
  <si>
    <t>DD.CH.</t>
  </si>
  <si>
    <t>LR CH.</t>
  </si>
  <si>
    <t>AMT.</t>
  </si>
  <si>
    <t>DESTINATION</t>
  </si>
  <si>
    <t xml:space="preserve">To,
M/s GULMARG PRODUCTS
Address: HOLDING NO.366, WARD NO.13,
 NANDI SAHI,,CHOUDHURY BZAR-753001
ODISHA,9668199633
GST No:21AABFG1688F1ZR
</t>
  </si>
  <si>
    <t xml:space="preserve">Bill Date:30/06/2024
Bill no : 11416
Total Amount: 7536.00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</si>
</sst>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85726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81476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130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P18" sqref="P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7.28515625" style="2" customWidth="1"/>
    <col min="12" max="12" width="8.28515625" style="2" customWidth="1"/>
    <col min="13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103.5" customHeight="1">
      <c r="A2" s="19" t="s">
        <v>50</v>
      </c>
      <c r="B2" s="20"/>
      <c r="C2" s="20"/>
      <c r="D2" s="20"/>
      <c r="E2" s="20"/>
      <c r="F2" s="20"/>
      <c r="G2" s="20"/>
      <c r="H2" s="21"/>
      <c r="I2" s="22" t="s">
        <v>51</v>
      </c>
      <c r="J2" s="22"/>
      <c r="K2" s="22"/>
      <c r="L2" s="22"/>
    </row>
    <row r="3" spans="1:12" s="10" customFormat="1" ht="15" customHeigh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49</v>
      </c>
      <c r="F3" s="5" t="s">
        <v>40</v>
      </c>
      <c r="G3" s="5" t="s">
        <v>41</v>
      </c>
      <c r="H3" s="9" t="s">
        <v>42</v>
      </c>
      <c r="I3" s="9" t="s">
        <v>45</v>
      </c>
      <c r="J3" s="9" t="s">
        <v>46</v>
      </c>
      <c r="K3" s="9" t="s">
        <v>47</v>
      </c>
      <c r="L3" s="9" t="s">
        <v>48</v>
      </c>
    </row>
    <row r="4" spans="1:12">
      <c r="A4" s="12">
        <v>1</v>
      </c>
      <c r="B4" s="4" t="s">
        <v>7</v>
      </c>
      <c r="C4" s="4" t="s">
        <v>30</v>
      </c>
      <c r="D4" s="8" t="s">
        <v>26</v>
      </c>
      <c r="E4" s="4" t="s">
        <v>21</v>
      </c>
      <c r="F4" s="4" t="s">
        <v>8</v>
      </c>
      <c r="G4" s="4">
        <v>4</v>
      </c>
      <c r="H4" s="6">
        <f>VLOOKUP(E4,'[1]GULMARG PRODUCT'!$B$4:$C$144,2,FALSE)</f>
        <v>95</v>
      </c>
      <c r="I4" s="6">
        <f>G4*2</f>
        <v>8</v>
      </c>
      <c r="J4" s="6">
        <f>VLOOKUP(E4,'[2]GULMARG PRODUCT'!$B$4:$D$146,3,FALSE)*G4</f>
        <v>48</v>
      </c>
      <c r="K4" s="6">
        <v>50</v>
      </c>
      <c r="L4" s="6">
        <f>G4*H4+I4+J4+K4</f>
        <v>486</v>
      </c>
    </row>
    <row r="5" spans="1:12">
      <c r="A5" s="12">
        <v>2</v>
      </c>
      <c r="B5" s="4" t="s">
        <v>9</v>
      </c>
      <c r="C5" s="4" t="s">
        <v>31</v>
      </c>
      <c r="D5" s="8" t="s">
        <v>26</v>
      </c>
      <c r="E5" s="4" t="s">
        <v>22</v>
      </c>
      <c r="F5" s="4" t="s">
        <v>10</v>
      </c>
      <c r="G5" s="4">
        <v>1</v>
      </c>
      <c r="H5" s="6">
        <f>VLOOKUP(E5,'[1]GULMARG PRODUCT'!$B$4:$C$144,2,FALSE)</f>
        <v>100</v>
      </c>
      <c r="I5" s="6">
        <f t="shared" ref="I5:I12" si="0">G5*2</f>
        <v>2</v>
      </c>
      <c r="J5" s="6">
        <f>VLOOKUP(E5,'[2]GULMARG PRODUCT'!$B$4:$D$146,3,FALSE)*G5</f>
        <v>25</v>
      </c>
      <c r="K5" s="6">
        <v>50</v>
      </c>
      <c r="L5" s="6">
        <f t="shared" ref="L5:L12" si="1">G5*H5+I5+J5+K5</f>
        <v>177</v>
      </c>
    </row>
    <row r="6" spans="1:12">
      <c r="A6" s="12">
        <v>3</v>
      </c>
      <c r="B6" s="4" t="s">
        <v>9</v>
      </c>
      <c r="C6" s="4" t="s">
        <v>34</v>
      </c>
      <c r="D6" s="8" t="s">
        <v>26</v>
      </c>
      <c r="E6" s="4" t="s">
        <v>24</v>
      </c>
      <c r="F6" s="4" t="s">
        <v>15</v>
      </c>
      <c r="G6" s="4">
        <v>9</v>
      </c>
      <c r="H6" s="6">
        <f>VLOOKUP(E6,'[1]GULMARG PRODUCT'!$B$4:$C$144,2,FALSE)</f>
        <v>120</v>
      </c>
      <c r="I6" s="6">
        <f t="shared" si="0"/>
        <v>18</v>
      </c>
      <c r="J6" s="6">
        <f>VLOOKUP(E6,'[2]GULMARG PRODUCT'!$B$4:$D$146,3,FALSE)*G6</f>
        <v>225</v>
      </c>
      <c r="K6" s="6">
        <v>50</v>
      </c>
      <c r="L6" s="6">
        <f t="shared" si="1"/>
        <v>1373</v>
      </c>
    </row>
    <row r="7" spans="1:12">
      <c r="A7" s="12">
        <v>4</v>
      </c>
      <c r="B7" s="4" t="s">
        <v>5</v>
      </c>
      <c r="C7" s="4" t="s">
        <v>29</v>
      </c>
      <c r="D7" s="8" t="s">
        <v>26</v>
      </c>
      <c r="E7" s="4" t="s">
        <v>20</v>
      </c>
      <c r="F7" s="4" t="s">
        <v>6</v>
      </c>
      <c r="G7" s="4">
        <v>10</v>
      </c>
      <c r="H7" s="6">
        <f>VLOOKUP(E7,'[1]GULMARG PRODUCT'!$B$4:$C$144,2,FALSE)</f>
        <v>100</v>
      </c>
      <c r="I7" s="6">
        <f t="shared" si="0"/>
        <v>20</v>
      </c>
      <c r="J7" s="6">
        <f>VLOOKUP(E7,'[2]GULMARG PRODUCT'!$B$4:$D$146,3,FALSE)*G7</f>
        <v>120</v>
      </c>
      <c r="K7" s="6">
        <v>50</v>
      </c>
      <c r="L7" s="6">
        <f t="shared" si="1"/>
        <v>1190</v>
      </c>
    </row>
    <row r="8" spans="1:12">
      <c r="A8" s="12">
        <v>5</v>
      </c>
      <c r="B8" s="4" t="s">
        <v>11</v>
      </c>
      <c r="C8" s="4" t="s">
        <v>32</v>
      </c>
      <c r="D8" s="8" t="s">
        <v>26</v>
      </c>
      <c r="E8" s="4" t="s">
        <v>23</v>
      </c>
      <c r="F8" s="4" t="s">
        <v>12</v>
      </c>
      <c r="G8" s="4">
        <v>6</v>
      </c>
      <c r="H8" s="6">
        <f>VLOOKUP(E8,'[1]GULMARG PRODUCT'!$B$4:$C$144,2,FALSE)</f>
        <v>100</v>
      </c>
      <c r="I8" s="6">
        <f t="shared" si="0"/>
        <v>12</v>
      </c>
      <c r="J8" s="6">
        <f>VLOOKUP(E8,'[2]GULMARG PRODUCT'!$B$4:$D$146,3,FALSE)*G8</f>
        <v>72</v>
      </c>
      <c r="K8" s="6">
        <v>50</v>
      </c>
      <c r="L8" s="6">
        <f t="shared" si="1"/>
        <v>734</v>
      </c>
    </row>
    <row r="9" spans="1:12">
      <c r="A9" s="12">
        <v>6</v>
      </c>
      <c r="B9" s="4" t="s">
        <v>11</v>
      </c>
      <c r="C9" s="4" t="s">
        <v>35</v>
      </c>
      <c r="D9" s="8" t="s">
        <v>26</v>
      </c>
      <c r="E9" s="4" t="s">
        <v>25</v>
      </c>
      <c r="F9" s="4" t="s">
        <v>16</v>
      </c>
      <c r="G9" s="4">
        <v>12</v>
      </c>
      <c r="H9" s="6">
        <f>VLOOKUP(E9,'[1]GULMARG PRODUCT'!$B$4:$C$144,2,FALSE)</f>
        <v>120</v>
      </c>
      <c r="I9" s="6">
        <f t="shared" si="0"/>
        <v>24</v>
      </c>
      <c r="J9" s="6">
        <f>VLOOKUP(E9,'[2]GULMARG PRODUCT'!$B$4:$D$146,3,FALSE)*G9</f>
        <v>300</v>
      </c>
      <c r="K9" s="6">
        <v>50</v>
      </c>
      <c r="L9" s="6">
        <f t="shared" si="1"/>
        <v>1814</v>
      </c>
    </row>
    <row r="10" spans="1:12">
      <c r="A10" s="12">
        <v>7</v>
      </c>
      <c r="B10" s="4" t="s">
        <v>13</v>
      </c>
      <c r="C10" s="4" t="s">
        <v>33</v>
      </c>
      <c r="D10" s="8" t="s">
        <v>26</v>
      </c>
      <c r="E10" s="4" t="s">
        <v>22</v>
      </c>
      <c r="F10" s="4" t="s">
        <v>14</v>
      </c>
      <c r="G10" s="4">
        <v>4</v>
      </c>
      <c r="H10" s="6">
        <f>VLOOKUP(E10,'[1]GULMARG PRODUCT'!$B$4:$C$144,2,FALSE)</f>
        <v>100</v>
      </c>
      <c r="I10" s="6">
        <f t="shared" si="0"/>
        <v>8</v>
      </c>
      <c r="J10" s="6">
        <f>VLOOKUP(E10,'[2]GULMARG PRODUCT'!$B$4:$D$146,3,FALSE)*G10</f>
        <v>100</v>
      </c>
      <c r="K10" s="6">
        <v>50</v>
      </c>
      <c r="L10" s="6">
        <f t="shared" si="1"/>
        <v>558</v>
      </c>
    </row>
    <row r="11" spans="1:12">
      <c r="A11" s="12">
        <v>8</v>
      </c>
      <c r="B11" s="4" t="s">
        <v>3</v>
      </c>
      <c r="C11" s="4" t="s">
        <v>28</v>
      </c>
      <c r="D11" s="8" t="s">
        <v>26</v>
      </c>
      <c r="E11" s="4" t="s">
        <v>19</v>
      </c>
      <c r="F11" s="4" t="s">
        <v>4</v>
      </c>
      <c r="G11" s="4">
        <v>3</v>
      </c>
      <c r="H11" s="6">
        <f>VLOOKUP(E11,'[1]GULMARG PRODUCT'!$B$4:$C$144,2,FALSE)</f>
        <v>100</v>
      </c>
      <c r="I11" s="6">
        <f t="shared" si="0"/>
        <v>6</v>
      </c>
      <c r="J11" s="6">
        <f>VLOOKUP(E11,'[2]GULMARG PRODUCT'!$B$4:$D$146,3,FALSE)*G11</f>
        <v>36</v>
      </c>
      <c r="K11" s="6">
        <v>50</v>
      </c>
      <c r="L11" s="6">
        <f t="shared" si="1"/>
        <v>392</v>
      </c>
    </row>
    <row r="12" spans="1:12">
      <c r="A12" s="12">
        <v>9</v>
      </c>
      <c r="B12" s="4" t="s">
        <v>1</v>
      </c>
      <c r="C12" s="4" t="s">
        <v>27</v>
      </c>
      <c r="D12" s="8" t="s">
        <v>26</v>
      </c>
      <c r="E12" s="4" t="s">
        <v>18</v>
      </c>
      <c r="F12" s="4" t="s">
        <v>2</v>
      </c>
      <c r="G12" s="4">
        <v>6</v>
      </c>
      <c r="H12" s="6">
        <f>VLOOKUP(E12,'[1]GULMARG PRODUCT'!$B$4:$C$144,2,FALSE)</f>
        <v>100</v>
      </c>
      <c r="I12" s="6">
        <f t="shared" si="0"/>
        <v>12</v>
      </c>
      <c r="J12" s="6">
        <f>VLOOKUP(E12,'[2]GULMARG PRODUCT'!$B$4:$D$146,3,FALSE)*G12</f>
        <v>150</v>
      </c>
      <c r="K12" s="6">
        <v>50</v>
      </c>
      <c r="L12" s="6">
        <f t="shared" si="1"/>
        <v>812</v>
      </c>
    </row>
    <row r="13" spans="1:12" s="3" customFormat="1">
      <c r="A13" s="13" t="s">
        <v>43</v>
      </c>
      <c r="B13" s="14"/>
      <c r="C13" s="14"/>
      <c r="D13" s="14"/>
      <c r="E13" s="14"/>
      <c r="F13" s="14"/>
      <c r="G13" s="14"/>
      <c r="H13" s="15"/>
      <c r="I13" s="15"/>
      <c r="J13" s="15"/>
      <c r="K13" s="16"/>
      <c r="L13" s="7">
        <f>SUM(L4:L12)</f>
        <v>7536</v>
      </c>
    </row>
    <row r="14" spans="1:12" s="3" customFormat="1" ht="30" customHeight="1">
      <c r="A14" s="17" t="s">
        <v>44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</row>
    <row r="15" spans="1:12" s="3" customFormat="1" ht="30" customHeight="1">
      <c r="A15" s="23" t="s">
        <v>17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G16" s="11">
        <f>SUM(G4:G12)</f>
        <v>55</v>
      </c>
    </row>
  </sheetData>
  <sortState ref="B4:L12">
    <sortCondition ref="B4"/>
  </sortState>
  <mergeCells count="7">
    <mergeCell ref="A15:L15"/>
    <mergeCell ref="A13:K13"/>
    <mergeCell ref="A14:L14"/>
    <mergeCell ref="A1:H1"/>
    <mergeCell ref="A2:H2"/>
    <mergeCell ref="I1:L1"/>
    <mergeCell ref="I2:L2"/>
  </mergeCells>
  <pageMargins left="0.3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2024-07-17T12:18:32Z</cp:lastPrinted>
  <dcterms:created xsi:type="dcterms:W3CDTF">2024-07-17T05:54:12Z</dcterms:created>
  <dcterms:modified xsi:type="dcterms:W3CDTF">2024-07-17T12:19:06Z</dcterms:modified>
</cp:coreProperties>
</file>