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570" windowWidth="19440" windowHeight="8640"/>
  </bookViews>
  <sheets>
    <sheet name="Invoice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G13" i="1" l="1"/>
  <c r="H5" i="1"/>
  <c r="H6" i="1"/>
  <c r="H7" i="1"/>
  <c r="J7" i="1" s="1"/>
  <c r="H8" i="1"/>
  <c r="H9" i="1"/>
  <c r="H4" i="1"/>
  <c r="J8" i="1" l="1"/>
  <c r="L8" i="1" s="1"/>
  <c r="J5" i="1"/>
  <c r="L5" i="1" s="1"/>
  <c r="L7" i="1"/>
  <c r="J9" i="1"/>
  <c r="L9" i="1" s="1"/>
  <c r="J4" i="1"/>
  <c r="L4" i="1" s="1"/>
  <c r="J6" i="1"/>
  <c r="L6" i="1" s="1"/>
  <c r="L10" i="1" l="1"/>
</calcChain>
</file>

<file path=xl/sharedStrings.xml><?xml version="1.0" encoding="utf-8"?>
<sst xmlns="http://schemas.openxmlformats.org/spreadsheetml/2006/main" count="48" uniqueCount="37">
  <si>
    <t>INVOICE
PRAGATI LOGISTICS,SAMANTA SAHI KHUNTIA LANE,8984191006
GST No:21AGHPB9356M1Z9</t>
  </si>
  <si>
    <t>28/6/2024</t>
  </si>
  <si>
    <t>610</t>
  </si>
  <si>
    <t>6008</t>
  </si>
  <si>
    <t>16</t>
  </si>
  <si>
    <t>20/6/2024</t>
  </si>
  <si>
    <t>12</t>
  </si>
  <si>
    <t>6009</t>
  </si>
  <si>
    <t>26/6/2024</t>
  </si>
  <si>
    <t>6007</t>
  </si>
  <si>
    <t>Thanking you for your business.
PRAGATI LOGISTICS</t>
  </si>
  <si>
    <t>BHUBANESWAR</t>
  </si>
  <si>
    <t>ANGUL</t>
  </si>
  <si>
    <t>PL/DO/05947</t>
  </si>
  <si>
    <t>PL/DO/05949</t>
  </si>
  <si>
    <t>PL/DO/05950</t>
  </si>
  <si>
    <t>PL/DO/05446</t>
  </si>
  <si>
    <t>PL/DO/05948</t>
  </si>
  <si>
    <t>PL/MA/04182</t>
  </si>
  <si>
    <t>SL</t>
  </si>
  <si>
    <t>DATE</t>
  </si>
  <si>
    <t>LR NO</t>
  </si>
  <si>
    <t>INV NO</t>
  </si>
  <si>
    <t>FROM</t>
  </si>
  <si>
    <t>TO</t>
  </si>
  <si>
    <t>CASE</t>
  </si>
  <si>
    <t>RATE</t>
  </si>
  <si>
    <t>CTC</t>
  </si>
  <si>
    <t>AMOUNT</t>
  </si>
  <si>
    <t>KUJANGA</t>
  </si>
  <si>
    <t xml:space="preserve">MAPRA LABORATORIES PVT LTD
Address:A P MARKET COMPLEX - 2ND FLOOR LINK ROAD SQUARE MADHUPATNA CUTTACK,6712341799
GST No:21AAACM5060F1Z2
</t>
  </si>
  <si>
    <t xml:space="preserve">Bill Date:30/06/2024
Bill NO : 10639
Total Amount:1008.00
</t>
  </si>
  <si>
    <t>(RUPEES ONE THOUSAND EIGHT ONLY)</t>
  </si>
  <si>
    <t>S.CH.</t>
  </si>
  <si>
    <t>LR CH.</t>
  </si>
  <si>
    <t>Kindly, verify &amp; confirm within 7 days, else GST will be filed by 20th JuLY, 2024. 
GST to be paid by Consignor under Reverse Charge Mechanism(RCM) as per GST.</t>
  </si>
  <si>
    <t>HML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</si>
</sst>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2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horizontal="left" vertical="center" wrapText="1"/>
    </xf>
    <xf numFmtId="0" fontId="0" fillId="0" borderId="1" xfId="0" applyNumberFormat="1" applyFont="1" applyBorder="1" applyAlignment="1">
      <alignment horizontal="center" wrapText="1"/>
    </xf>
    <xf numFmtId="4" fontId="0" fillId="0" borderId="0" xfId="0" applyNumberFormat="1" applyFont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0</xdr:rowOff>
    </xdr:from>
    <xdr:to>
      <xdr:col>7</xdr:col>
      <xdr:colOff>323849</xdr:colOff>
      <xdr:row>0</xdr:row>
      <xdr:rowOff>971550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7150" y="0"/>
          <a:ext cx="4248149" cy="9715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4-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>
        <row r="3">
          <cell r="C3" t="str">
            <v>ANGUL</v>
          </cell>
          <cell r="D3">
            <v>30.74</v>
          </cell>
        </row>
        <row r="4">
          <cell r="C4" t="str">
            <v>BALASORE</v>
          </cell>
          <cell r="D4">
            <v>23.95</v>
          </cell>
        </row>
        <row r="5">
          <cell r="C5" t="str">
            <v>BALIKUDA</v>
          </cell>
        </row>
        <row r="6">
          <cell r="C6" t="str">
            <v>BALUGAON</v>
          </cell>
          <cell r="D6">
            <v>29.28</v>
          </cell>
        </row>
        <row r="7">
          <cell r="C7" t="str">
            <v>BARAGARH</v>
          </cell>
          <cell r="D7">
            <v>73.180000000000007</v>
          </cell>
        </row>
        <row r="8">
          <cell r="C8" t="str">
            <v>BARIPADA</v>
          </cell>
          <cell r="D8">
            <v>23.95</v>
          </cell>
        </row>
        <row r="9">
          <cell r="C9" t="str">
            <v>BERHAMPUR</v>
          </cell>
        </row>
        <row r="10">
          <cell r="C10" t="str">
            <v>BHADRAK</v>
          </cell>
          <cell r="D10">
            <v>26.34</v>
          </cell>
        </row>
        <row r="11">
          <cell r="C11" t="str">
            <v>BHUBANESWAR</v>
          </cell>
          <cell r="D11">
            <v>20.48</v>
          </cell>
        </row>
        <row r="12">
          <cell r="C12" t="str">
            <v>BOLANGIR</v>
          </cell>
          <cell r="D12">
            <v>86.49</v>
          </cell>
        </row>
        <row r="13">
          <cell r="C13" t="str">
            <v>CHARAMPA</v>
          </cell>
          <cell r="D13">
            <v>35.119999999999997</v>
          </cell>
        </row>
        <row r="14">
          <cell r="C14" t="str">
            <v>CHHEND</v>
          </cell>
          <cell r="D14">
            <v>35.119999999999997</v>
          </cell>
        </row>
        <row r="15">
          <cell r="C15" t="str">
            <v>DAMANJODI</v>
          </cell>
          <cell r="D15" t="str">
            <v>2156 FIX</v>
          </cell>
        </row>
        <row r="16">
          <cell r="C16" t="str">
            <v>DHENKANAL</v>
          </cell>
          <cell r="D16">
            <v>35.119999999999997</v>
          </cell>
        </row>
        <row r="17">
          <cell r="C17" t="str">
            <v>DIPASIKHA</v>
          </cell>
          <cell r="D17" t="str">
            <v>1663 FIX</v>
          </cell>
        </row>
        <row r="18">
          <cell r="C18" t="str">
            <v>JAGATSINGHPUR</v>
          </cell>
          <cell r="D18">
            <v>35.119999999999997</v>
          </cell>
        </row>
        <row r="19">
          <cell r="C19" t="str">
            <v>JAJPUR ROAD</v>
          </cell>
        </row>
        <row r="20">
          <cell r="C20" t="str">
            <v>JAJPUR TOWN</v>
          </cell>
          <cell r="D20">
            <v>35.119999999999997</v>
          </cell>
        </row>
        <row r="21">
          <cell r="C21" t="str">
            <v>JARKA</v>
          </cell>
          <cell r="D21">
            <v>35.119999999999997</v>
          </cell>
        </row>
        <row r="22">
          <cell r="C22" t="str">
            <v>JEYPORE</v>
          </cell>
          <cell r="D22">
            <v>58.24</v>
          </cell>
        </row>
        <row r="23">
          <cell r="C23" t="str">
            <v>JHARSUGUDA</v>
          </cell>
          <cell r="D23">
            <v>33.26</v>
          </cell>
        </row>
        <row r="24">
          <cell r="C24" t="str">
            <v>KENDRAPARA</v>
          </cell>
          <cell r="D24">
            <v>46.57</v>
          </cell>
        </row>
        <row r="25">
          <cell r="C25" t="str">
            <v>KEONJHAR</v>
          </cell>
          <cell r="D25">
            <v>51.23</v>
          </cell>
        </row>
        <row r="26">
          <cell r="C26" t="str">
            <v>KHURDA</v>
          </cell>
          <cell r="D26">
            <v>35.119999999999997</v>
          </cell>
        </row>
        <row r="27">
          <cell r="C27" t="str">
            <v>KUJANGA</v>
          </cell>
          <cell r="D27">
            <v>35.119999999999997</v>
          </cell>
        </row>
        <row r="28">
          <cell r="C28" t="str">
            <v>MALKANGIRI</v>
          </cell>
          <cell r="D28">
            <v>159.66999999999999</v>
          </cell>
        </row>
        <row r="29">
          <cell r="C29" t="str">
            <v>MANIJANGA</v>
          </cell>
          <cell r="D29">
            <v>35.119999999999997</v>
          </cell>
        </row>
        <row r="30">
          <cell r="C30" t="str">
            <v>NALCO (PLANT)</v>
          </cell>
          <cell r="D30" t="str">
            <v>1663 FIX</v>
          </cell>
        </row>
        <row r="31">
          <cell r="C31" t="str">
            <v>NISCHINTKOILI</v>
          </cell>
          <cell r="D31">
            <v>35.119999999999997</v>
          </cell>
        </row>
        <row r="32">
          <cell r="C32" t="str">
            <v>NTPC KANIHA</v>
          </cell>
          <cell r="D32" t="str">
            <v>1663 FIX</v>
          </cell>
        </row>
        <row r="33">
          <cell r="C33" t="str">
            <v>PANISALIA</v>
          </cell>
          <cell r="D33">
            <v>35.119999999999997</v>
          </cell>
        </row>
        <row r="34">
          <cell r="C34" t="str">
            <v>PARADEEP</v>
          </cell>
          <cell r="D34" t="str">
            <v>1663 FIX</v>
          </cell>
        </row>
        <row r="35">
          <cell r="C35" t="str">
            <v>PARALAKHEMUNDI</v>
          </cell>
          <cell r="D35">
            <v>85.01</v>
          </cell>
        </row>
        <row r="36">
          <cell r="C36" t="str">
            <v>PURI</v>
          </cell>
        </row>
        <row r="37">
          <cell r="C37" t="str">
            <v>ROURKELA</v>
          </cell>
          <cell r="D37">
            <v>35.119999999999997</v>
          </cell>
        </row>
        <row r="38">
          <cell r="C38" t="str">
            <v>SAMBALPUR</v>
          </cell>
          <cell r="D38">
            <v>35.119999999999997</v>
          </cell>
        </row>
        <row r="39">
          <cell r="C39" t="str">
            <v>SORO</v>
          </cell>
        </row>
        <row r="40">
          <cell r="C40" t="str">
            <v>SUNDERGARH</v>
          </cell>
          <cell r="D40">
            <v>46.57</v>
          </cell>
        </row>
        <row r="41">
          <cell r="C41" t="str">
            <v>TALCHER</v>
          </cell>
        </row>
      </sheetData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"/>
  <sheetViews>
    <sheetView tabSelected="1" workbookViewId="0">
      <selection activeCell="P2" sqref="P2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2.7109375" style="1" bestFit="1" customWidth="1"/>
    <col min="4" max="4" width="7.5703125" style="1" bestFit="1" customWidth="1"/>
    <col min="5" max="5" width="6.42578125" style="1" bestFit="1" customWidth="1"/>
    <col min="6" max="6" width="15" style="1" bestFit="1" customWidth="1"/>
    <col min="7" max="7" width="5.42578125" style="1" bestFit="1" customWidth="1"/>
    <col min="8" max="8" width="6.5703125" style="1" customWidth="1"/>
    <col min="9" max="9" width="6.140625" style="2" customWidth="1"/>
    <col min="10" max="10" width="6.5703125" style="2" customWidth="1"/>
    <col min="11" max="11" width="6.42578125" style="2" customWidth="1"/>
    <col min="12" max="12" width="9.42578125" style="2" bestFit="1" customWidth="1"/>
    <col min="13" max="15" width="10.42578125" style="1" customWidth="1"/>
    <col min="16" max="16384" width="9.140625" style="1"/>
  </cols>
  <sheetData>
    <row r="1" spans="1:13" ht="90" customHeight="1">
      <c r="A1" s="13"/>
      <c r="B1" s="14"/>
      <c r="C1" s="14"/>
      <c r="D1" s="14"/>
      <c r="E1" s="14"/>
      <c r="F1" s="14"/>
      <c r="G1" s="14"/>
      <c r="H1" s="15"/>
      <c r="I1" s="20" t="s">
        <v>0</v>
      </c>
      <c r="J1" s="20"/>
      <c r="K1" s="20"/>
      <c r="L1" s="20"/>
    </row>
    <row r="2" spans="1:13" ht="74.25" customHeight="1">
      <c r="A2" s="13" t="s">
        <v>30</v>
      </c>
      <c r="B2" s="14"/>
      <c r="C2" s="14"/>
      <c r="D2" s="14"/>
      <c r="E2" s="14"/>
      <c r="F2" s="14"/>
      <c r="G2" s="14"/>
      <c r="H2" s="15"/>
      <c r="I2" s="20" t="s">
        <v>31</v>
      </c>
      <c r="J2" s="20"/>
      <c r="K2" s="20"/>
      <c r="L2" s="20"/>
    </row>
    <row r="3" spans="1:13" s="9" customFormat="1">
      <c r="A3" s="5" t="s">
        <v>19</v>
      </c>
      <c r="B3" s="5" t="s">
        <v>20</v>
      </c>
      <c r="C3" s="5" t="s">
        <v>21</v>
      </c>
      <c r="D3" s="5" t="s">
        <v>22</v>
      </c>
      <c r="E3" s="5" t="s">
        <v>23</v>
      </c>
      <c r="F3" s="5" t="s">
        <v>24</v>
      </c>
      <c r="G3" s="5" t="s">
        <v>25</v>
      </c>
      <c r="H3" s="5" t="s">
        <v>26</v>
      </c>
      <c r="I3" s="8" t="s">
        <v>36</v>
      </c>
      <c r="J3" s="8" t="s">
        <v>33</v>
      </c>
      <c r="K3" s="8" t="s">
        <v>34</v>
      </c>
      <c r="L3" s="8" t="s">
        <v>28</v>
      </c>
    </row>
    <row r="4" spans="1:13">
      <c r="A4" s="21">
        <v>1</v>
      </c>
      <c r="B4" s="4" t="s">
        <v>5</v>
      </c>
      <c r="C4" s="4" t="s">
        <v>16</v>
      </c>
      <c r="D4" s="4" t="s">
        <v>6</v>
      </c>
      <c r="E4" s="10" t="s">
        <v>27</v>
      </c>
      <c r="F4" s="10" t="s">
        <v>29</v>
      </c>
      <c r="G4" s="4">
        <v>7</v>
      </c>
      <c r="H4" s="4">
        <f>VLOOKUP(F4,'[1]ARISTO PHARMASEUTICALS'!$C$3:$D$41,2,FALSE)</f>
        <v>35.119999999999997</v>
      </c>
      <c r="I4" s="7">
        <v>14</v>
      </c>
      <c r="J4" s="7">
        <f>G4*H4*20/100</f>
        <v>49.167999999999992</v>
      </c>
      <c r="K4" s="7">
        <v>35</v>
      </c>
      <c r="L4" s="7">
        <f>G4*H4+I4+J4+K4</f>
        <v>344.00799999999998</v>
      </c>
      <c r="M4" s="22"/>
    </row>
    <row r="5" spans="1:13">
      <c r="A5" s="21">
        <v>2</v>
      </c>
      <c r="B5" s="4" t="s">
        <v>8</v>
      </c>
      <c r="C5" s="4" t="s">
        <v>18</v>
      </c>
      <c r="D5" s="4" t="s">
        <v>9</v>
      </c>
      <c r="E5" s="10" t="s">
        <v>27</v>
      </c>
      <c r="F5" s="4" t="s">
        <v>12</v>
      </c>
      <c r="G5" s="4">
        <v>3</v>
      </c>
      <c r="H5" s="4">
        <f>VLOOKUP(F5,'[1]ARISTO PHARMASEUTICALS'!$C$3:$D$41,2,FALSE)</f>
        <v>30.74</v>
      </c>
      <c r="I5" s="7">
        <v>6</v>
      </c>
      <c r="J5" s="7">
        <f t="shared" ref="J5:J9" si="0">G5*H5*20/100</f>
        <v>18.444000000000003</v>
      </c>
      <c r="K5" s="7">
        <v>35</v>
      </c>
      <c r="L5" s="7">
        <f t="shared" ref="L5:L9" si="1">G5*H5+I5+J5+K5</f>
        <v>151.66399999999999</v>
      </c>
    </row>
    <row r="6" spans="1:13">
      <c r="A6" s="21">
        <v>3</v>
      </c>
      <c r="B6" s="4" t="s">
        <v>1</v>
      </c>
      <c r="C6" s="4" t="s">
        <v>13</v>
      </c>
      <c r="D6" s="4" t="s">
        <v>2</v>
      </c>
      <c r="E6" s="10" t="s">
        <v>27</v>
      </c>
      <c r="F6" s="4" t="s">
        <v>11</v>
      </c>
      <c r="G6" s="4">
        <v>3</v>
      </c>
      <c r="H6" s="4">
        <f>VLOOKUP(F6,'[1]ARISTO PHARMASEUTICALS'!$C$3:$D$41,2,FALSE)</f>
        <v>20.48</v>
      </c>
      <c r="I6" s="7">
        <v>6</v>
      </c>
      <c r="J6" s="7">
        <f t="shared" si="0"/>
        <v>12.288</v>
      </c>
      <c r="K6" s="7">
        <v>35</v>
      </c>
      <c r="L6" s="7">
        <f t="shared" si="1"/>
        <v>114.72799999999999</v>
      </c>
    </row>
    <row r="7" spans="1:13">
      <c r="A7" s="21">
        <v>4</v>
      </c>
      <c r="B7" s="4" t="s">
        <v>1</v>
      </c>
      <c r="C7" s="4" t="s">
        <v>14</v>
      </c>
      <c r="D7" s="4" t="s">
        <v>3</v>
      </c>
      <c r="E7" s="10" t="s">
        <v>27</v>
      </c>
      <c r="F7" s="4" t="s">
        <v>11</v>
      </c>
      <c r="G7" s="4">
        <v>3</v>
      </c>
      <c r="H7" s="4">
        <f>VLOOKUP(F7,'[1]ARISTO PHARMASEUTICALS'!$C$3:$D$41,2,FALSE)</f>
        <v>20.48</v>
      </c>
      <c r="I7" s="7">
        <v>6</v>
      </c>
      <c r="J7" s="7">
        <f t="shared" si="0"/>
        <v>12.288</v>
      </c>
      <c r="K7" s="7">
        <v>35</v>
      </c>
      <c r="L7" s="7">
        <f t="shared" si="1"/>
        <v>114.72799999999999</v>
      </c>
    </row>
    <row r="8" spans="1:13">
      <c r="A8" s="21">
        <v>5</v>
      </c>
      <c r="B8" s="4" t="s">
        <v>1</v>
      </c>
      <c r="C8" s="4" t="s">
        <v>15</v>
      </c>
      <c r="D8" s="4" t="s">
        <v>4</v>
      </c>
      <c r="E8" s="10" t="s">
        <v>27</v>
      </c>
      <c r="F8" s="4" t="s">
        <v>11</v>
      </c>
      <c r="G8" s="4">
        <v>5</v>
      </c>
      <c r="H8" s="4">
        <f>VLOOKUP(F8,'[1]ARISTO PHARMASEUTICALS'!$C$3:$D$41,2,FALSE)</f>
        <v>20.48</v>
      </c>
      <c r="I8" s="7">
        <v>10</v>
      </c>
      <c r="J8" s="7">
        <f t="shared" si="0"/>
        <v>20.48</v>
      </c>
      <c r="K8" s="7">
        <v>35</v>
      </c>
      <c r="L8" s="7">
        <f t="shared" si="1"/>
        <v>167.88</v>
      </c>
    </row>
    <row r="9" spans="1:13">
      <c r="A9" s="21">
        <v>6</v>
      </c>
      <c r="B9" s="4" t="s">
        <v>1</v>
      </c>
      <c r="C9" s="4" t="s">
        <v>17</v>
      </c>
      <c r="D9" s="4" t="s">
        <v>7</v>
      </c>
      <c r="E9" s="10" t="s">
        <v>27</v>
      </c>
      <c r="F9" s="4" t="s">
        <v>11</v>
      </c>
      <c r="G9" s="4">
        <v>3</v>
      </c>
      <c r="H9" s="4">
        <f>VLOOKUP(F9,'[1]ARISTO PHARMASEUTICALS'!$C$3:$D$41,2,FALSE)</f>
        <v>20.48</v>
      </c>
      <c r="I9" s="7">
        <v>6</v>
      </c>
      <c r="J9" s="7">
        <f t="shared" si="0"/>
        <v>12.288</v>
      </c>
      <c r="K9" s="7">
        <v>35</v>
      </c>
      <c r="L9" s="7">
        <f t="shared" si="1"/>
        <v>114.72799999999999</v>
      </c>
    </row>
    <row r="10" spans="1:13" s="3" customFormat="1">
      <c r="A10" s="16" t="s">
        <v>32</v>
      </c>
      <c r="B10" s="17"/>
      <c r="C10" s="17"/>
      <c r="D10" s="17"/>
      <c r="E10" s="17"/>
      <c r="F10" s="17"/>
      <c r="G10" s="17"/>
      <c r="H10" s="17"/>
      <c r="I10" s="18"/>
      <c r="J10" s="18"/>
      <c r="K10" s="19"/>
      <c r="L10" s="6">
        <f>ROUND(SUM(L4:L9),0)</f>
        <v>1008</v>
      </c>
    </row>
    <row r="11" spans="1:13" s="3" customFormat="1" ht="30" customHeight="1">
      <c r="A11" s="11" t="s">
        <v>35</v>
      </c>
      <c r="B11" s="11"/>
      <c r="C11" s="11"/>
      <c r="D11" s="11"/>
      <c r="E11" s="11"/>
      <c r="F11" s="11"/>
      <c r="G11" s="11"/>
      <c r="H11" s="11"/>
      <c r="I11" s="12"/>
      <c r="J11" s="12"/>
      <c r="K11" s="12"/>
      <c r="L11" s="12"/>
    </row>
    <row r="12" spans="1:13" s="3" customFormat="1" ht="30" customHeight="1">
      <c r="A12" s="11" t="s">
        <v>10</v>
      </c>
      <c r="B12" s="11"/>
      <c r="C12" s="11"/>
      <c r="D12" s="11"/>
      <c r="E12" s="11"/>
      <c r="F12" s="11"/>
      <c r="G12" s="11"/>
      <c r="H12" s="11"/>
      <c r="I12" s="12"/>
      <c r="J12" s="12"/>
      <c r="K12" s="12"/>
      <c r="L12" s="12"/>
    </row>
    <row r="13" spans="1:13">
      <c r="G13" s="21">
        <f>SUM(G4:G9)</f>
        <v>24</v>
      </c>
    </row>
  </sheetData>
  <sortState ref="B4:P10">
    <sortCondition ref="B3"/>
  </sortState>
  <mergeCells count="7">
    <mergeCell ref="A11:L11"/>
    <mergeCell ref="A12:L12"/>
    <mergeCell ref="A1:H1"/>
    <mergeCell ref="A2:H2"/>
    <mergeCell ref="A10:K10"/>
    <mergeCell ref="I1:L1"/>
    <mergeCell ref="I2:L2"/>
  </mergeCells>
  <pageMargins left="0.37" right="0.21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2024-07-17T12:52:39Z</cp:lastPrinted>
  <dcterms:created xsi:type="dcterms:W3CDTF">2024-07-16T05:57:23Z</dcterms:created>
  <dcterms:modified xsi:type="dcterms:W3CDTF">2024-07-17T12:52:46Z</dcterms:modified>
</cp:coreProperties>
</file>