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ZARDA!$A$3:$N$134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132" i="1" l="1"/>
  <c r="J130" i="1" l="1"/>
  <c r="H130" i="1"/>
  <c r="L130" i="1" s="1"/>
  <c r="J129" i="1"/>
  <c r="H129" i="1"/>
  <c r="L129" i="1" s="1"/>
  <c r="J128" i="1"/>
  <c r="H128" i="1"/>
  <c r="L128" i="1" s="1"/>
  <c r="J127" i="1"/>
  <c r="H127" i="1"/>
  <c r="L127" i="1" s="1"/>
  <c r="J126" i="1"/>
  <c r="H126" i="1"/>
  <c r="L126" i="1" s="1"/>
  <c r="J125" i="1"/>
  <c r="H125" i="1"/>
  <c r="L125" i="1" s="1"/>
  <c r="J124" i="1"/>
  <c r="H124" i="1"/>
  <c r="L124" i="1" s="1"/>
  <c r="J123" i="1"/>
  <c r="H123" i="1"/>
  <c r="L123" i="1" s="1"/>
  <c r="J122" i="1"/>
  <c r="H122" i="1"/>
  <c r="L122" i="1" s="1"/>
  <c r="J121" i="1"/>
  <c r="H121" i="1"/>
  <c r="L121" i="1" s="1"/>
  <c r="J120" i="1"/>
  <c r="H120" i="1"/>
  <c r="L120" i="1" s="1"/>
  <c r="J119" i="1"/>
  <c r="H119" i="1"/>
  <c r="L119" i="1" s="1"/>
  <c r="J118" i="1"/>
  <c r="H118" i="1"/>
  <c r="L118" i="1" s="1"/>
  <c r="J117" i="1"/>
  <c r="H117" i="1"/>
  <c r="L117" i="1" s="1"/>
  <c r="J116" i="1"/>
  <c r="H116" i="1"/>
  <c r="L116" i="1" s="1"/>
  <c r="J115" i="1"/>
  <c r="H115" i="1"/>
  <c r="L115" i="1" s="1"/>
  <c r="J114" i="1"/>
  <c r="H114" i="1"/>
  <c r="L114" i="1" s="1"/>
  <c r="J113" i="1"/>
  <c r="H113" i="1"/>
  <c r="L113" i="1" s="1"/>
  <c r="J112" i="1"/>
  <c r="H112" i="1"/>
  <c r="L112" i="1" s="1"/>
  <c r="J111" i="1"/>
  <c r="H111" i="1"/>
  <c r="L111" i="1" s="1"/>
  <c r="J110" i="1"/>
  <c r="H110" i="1"/>
  <c r="L110" i="1" s="1"/>
  <c r="J109" i="1"/>
  <c r="H109" i="1"/>
  <c r="L109" i="1" s="1"/>
  <c r="J108" i="1"/>
  <c r="H108" i="1"/>
  <c r="L108" i="1" s="1"/>
  <c r="J107" i="1"/>
  <c r="H107" i="1"/>
  <c r="L107" i="1" s="1"/>
  <c r="J106" i="1"/>
  <c r="H106" i="1"/>
  <c r="L106" i="1" s="1"/>
  <c r="J105" i="1"/>
  <c r="H105" i="1"/>
  <c r="L105" i="1" s="1"/>
  <c r="J104" i="1"/>
  <c r="H104" i="1"/>
  <c r="L104" i="1" s="1"/>
  <c r="J103" i="1"/>
  <c r="H103" i="1"/>
  <c r="L103" i="1" s="1"/>
  <c r="J102" i="1"/>
  <c r="H102" i="1"/>
  <c r="L102" i="1" s="1"/>
  <c r="J101" i="1"/>
  <c r="H101" i="1"/>
  <c r="L101" i="1" s="1"/>
  <c r="J100" i="1"/>
  <c r="H100" i="1"/>
  <c r="L100" i="1" s="1"/>
  <c r="J99" i="1"/>
  <c r="H99" i="1"/>
  <c r="L99" i="1" s="1"/>
  <c r="J98" i="1"/>
  <c r="H98" i="1"/>
  <c r="L98" i="1" s="1"/>
  <c r="J97" i="1"/>
  <c r="H97" i="1"/>
  <c r="L97" i="1" s="1"/>
  <c r="J96" i="1"/>
  <c r="H96" i="1"/>
  <c r="L96" i="1" s="1"/>
  <c r="J95" i="1"/>
  <c r="H95" i="1"/>
  <c r="L95" i="1" s="1"/>
  <c r="J94" i="1"/>
  <c r="H94" i="1"/>
  <c r="L94" i="1" s="1"/>
  <c r="J93" i="1"/>
  <c r="H93" i="1"/>
  <c r="L93" i="1" s="1"/>
  <c r="J92" i="1"/>
  <c r="H92" i="1"/>
  <c r="L92" i="1" s="1"/>
  <c r="J91" i="1"/>
  <c r="H91" i="1"/>
  <c r="L91" i="1" s="1"/>
  <c r="J90" i="1"/>
  <c r="H90" i="1"/>
  <c r="L90" i="1" s="1"/>
  <c r="J89" i="1"/>
  <c r="H89" i="1"/>
  <c r="L89" i="1" s="1"/>
  <c r="J88" i="1"/>
  <c r="H88" i="1"/>
  <c r="L88" i="1" s="1"/>
  <c r="J87" i="1"/>
  <c r="H87" i="1"/>
  <c r="L87" i="1" s="1"/>
  <c r="J86" i="1"/>
  <c r="H86" i="1"/>
  <c r="L86" i="1" s="1"/>
  <c r="J85" i="1"/>
  <c r="H85" i="1"/>
  <c r="L85" i="1" s="1"/>
  <c r="J84" i="1"/>
  <c r="H84" i="1"/>
  <c r="L84" i="1" s="1"/>
  <c r="J83" i="1"/>
  <c r="H83" i="1"/>
  <c r="L83" i="1" s="1"/>
  <c r="J82" i="1"/>
  <c r="H82" i="1"/>
  <c r="L82" i="1" s="1"/>
  <c r="J81" i="1"/>
  <c r="H81" i="1"/>
  <c r="L81" i="1" s="1"/>
  <c r="J80" i="1"/>
  <c r="H80" i="1"/>
  <c r="L80" i="1" s="1"/>
  <c r="J79" i="1"/>
  <c r="H79" i="1"/>
  <c r="L79" i="1" s="1"/>
  <c r="J78" i="1"/>
  <c r="H78" i="1"/>
  <c r="L78" i="1" s="1"/>
  <c r="J77" i="1"/>
  <c r="H77" i="1"/>
  <c r="L77" i="1" s="1"/>
  <c r="J76" i="1"/>
  <c r="H76" i="1"/>
  <c r="L76" i="1" s="1"/>
  <c r="J75" i="1"/>
  <c r="H75" i="1"/>
  <c r="L75" i="1" s="1"/>
  <c r="J74" i="1"/>
  <c r="H74" i="1"/>
  <c r="L74" i="1" s="1"/>
  <c r="J73" i="1"/>
  <c r="H73" i="1"/>
  <c r="L73" i="1" s="1"/>
  <c r="J72" i="1"/>
  <c r="H72" i="1"/>
  <c r="L72" i="1" s="1"/>
  <c r="J71" i="1"/>
  <c r="H71" i="1"/>
  <c r="L71" i="1" s="1"/>
  <c r="J70" i="1"/>
  <c r="H70" i="1"/>
  <c r="L70" i="1" s="1"/>
  <c r="J69" i="1"/>
  <c r="H69" i="1"/>
  <c r="L69" i="1" s="1"/>
  <c r="J68" i="1"/>
  <c r="H68" i="1"/>
  <c r="L68" i="1" s="1"/>
  <c r="J67" i="1"/>
  <c r="H67" i="1"/>
  <c r="L67" i="1" s="1"/>
  <c r="J66" i="1"/>
  <c r="H66" i="1"/>
  <c r="L66" i="1" s="1"/>
  <c r="J65" i="1"/>
  <c r="H65" i="1"/>
  <c r="L65" i="1" s="1"/>
  <c r="J64" i="1"/>
  <c r="H64" i="1"/>
  <c r="L64" i="1" s="1"/>
  <c r="J63" i="1"/>
  <c r="H63" i="1"/>
  <c r="L63" i="1" s="1"/>
  <c r="J62" i="1"/>
  <c r="H62" i="1"/>
  <c r="L62" i="1" s="1"/>
  <c r="J61" i="1"/>
  <c r="H61" i="1"/>
  <c r="L61" i="1" s="1"/>
  <c r="J60" i="1"/>
  <c r="H60" i="1"/>
  <c r="L60" i="1" s="1"/>
  <c r="J59" i="1"/>
  <c r="H59" i="1"/>
  <c r="L59" i="1" s="1"/>
  <c r="J58" i="1"/>
  <c r="H58" i="1"/>
  <c r="L58" i="1" s="1"/>
  <c r="J57" i="1"/>
  <c r="H57" i="1"/>
  <c r="L57" i="1" s="1"/>
  <c r="J56" i="1"/>
  <c r="H56" i="1"/>
  <c r="L56" i="1" s="1"/>
  <c r="J55" i="1"/>
  <c r="H55" i="1"/>
  <c r="L55" i="1" s="1"/>
  <c r="J54" i="1"/>
  <c r="H54" i="1"/>
  <c r="L54" i="1" s="1"/>
  <c r="J53" i="1"/>
  <c r="H53" i="1"/>
  <c r="L53" i="1" s="1"/>
  <c r="J52" i="1"/>
  <c r="H52" i="1"/>
  <c r="L52" i="1" s="1"/>
  <c r="J51" i="1"/>
  <c r="H51" i="1"/>
  <c r="L51" i="1" s="1"/>
  <c r="J50" i="1"/>
  <c r="H50" i="1"/>
  <c r="L50" i="1" s="1"/>
  <c r="J49" i="1"/>
  <c r="H49" i="1"/>
  <c r="L49" i="1" s="1"/>
  <c r="J48" i="1"/>
  <c r="H48" i="1"/>
  <c r="L48" i="1" s="1"/>
  <c r="J47" i="1"/>
  <c r="H47" i="1"/>
  <c r="L47" i="1" s="1"/>
  <c r="J46" i="1"/>
  <c r="H46" i="1"/>
  <c r="L46" i="1" s="1"/>
  <c r="J45" i="1"/>
  <c r="H45" i="1"/>
  <c r="L45" i="1" s="1"/>
  <c r="J44" i="1"/>
  <c r="H44" i="1"/>
  <c r="L44" i="1" s="1"/>
  <c r="J43" i="1"/>
  <c r="H43" i="1"/>
  <c r="L43" i="1" s="1"/>
  <c r="J42" i="1"/>
  <c r="H42" i="1"/>
  <c r="L42" i="1" s="1"/>
  <c r="J41" i="1"/>
  <c r="H41" i="1"/>
  <c r="L41" i="1" s="1"/>
  <c r="J40" i="1"/>
  <c r="H40" i="1"/>
  <c r="L40" i="1" s="1"/>
  <c r="J39" i="1"/>
  <c r="H39" i="1"/>
  <c r="L39" i="1" s="1"/>
  <c r="J38" i="1"/>
  <c r="H38" i="1"/>
  <c r="L38" i="1" s="1"/>
  <c r="J37" i="1"/>
  <c r="H37" i="1"/>
  <c r="L37" i="1" s="1"/>
  <c r="J36" i="1"/>
  <c r="H36" i="1"/>
  <c r="L36" i="1" s="1"/>
  <c r="J35" i="1"/>
  <c r="H35" i="1"/>
  <c r="L35" i="1" s="1"/>
  <c r="J34" i="1"/>
  <c r="H34" i="1"/>
  <c r="L34" i="1" s="1"/>
  <c r="J33" i="1"/>
  <c r="H33" i="1"/>
  <c r="L33" i="1" s="1"/>
  <c r="J32" i="1"/>
  <c r="H32" i="1"/>
  <c r="L32" i="1" s="1"/>
  <c r="J31" i="1"/>
  <c r="H31" i="1"/>
  <c r="L31" i="1" s="1"/>
  <c r="J30" i="1"/>
  <c r="H30" i="1"/>
  <c r="L30" i="1" s="1"/>
  <c r="J29" i="1"/>
  <c r="H29" i="1"/>
  <c r="L29" i="1" s="1"/>
  <c r="J28" i="1"/>
  <c r="H28" i="1"/>
  <c r="L28" i="1" s="1"/>
  <c r="J27" i="1"/>
  <c r="H27" i="1"/>
  <c r="L27" i="1" s="1"/>
  <c r="J26" i="1"/>
  <c r="H26" i="1"/>
  <c r="L26" i="1" s="1"/>
  <c r="J25" i="1"/>
  <c r="H25" i="1"/>
  <c r="L25" i="1" s="1"/>
  <c r="J24" i="1"/>
  <c r="H24" i="1"/>
  <c r="L24" i="1" s="1"/>
  <c r="J23" i="1"/>
  <c r="H23" i="1"/>
  <c r="L23" i="1" s="1"/>
  <c r="J22" i="1"/>
  <c r="H22" i="1"/>
  <c r="L22" i="1" s="1"/>
  <c r="J21" i="1"/>
  <c r="H21" i="1"/>
  <c r="L21" i="1" s="1"/>
  <c r="J20" i="1"/>
  <c r="H20" i="1"/>
  <c r="L20" i="1" s="1"/>
  <c r="J19" i="1"/>
  <c r="H19" i="1"/>
  <c r="L19" i="1" s="1"/>
  <c r="J18" i="1"/>
  <c r="H18" i="1"/>
  <c r="L18" i="1" s="1"/>
  <c r="J17" i="1"/>
  <c r="H17" i="1"/>
  <c r="L17" i="1" s="1"/>
  <c r="J16" i="1"/>
  <c r="H16" i="1"/>
  <c r="L16" i="1" s="1"/>
  <c r="J15" i="1"/>
  <c r="H15" i="1"/>
  <c r="L15" i="1" s="1"/>
  <c r="J14" i="1"/>
  <c r="H14" i="1"/>
  <c r="L14" i="1" s="1"/>
  <c r="J13" i="1"/>
  <c r="H13" i="1"/>
  <c r="L13" i="1" s="1"/>
  <c r="J12" i="1"/>
  <c r="H12" i="1"/>
  <c r="L12" i="1" s="1"/>
  <c r="J11" i="1"/>
  <c r="H11" i="1"/>
  <c r="L11" i="1" s="1"/>
  <c r="J10" i="1"/>
  <c r="H10" i="1"/>
  <c r="L10" i="1" s="1"/>
  <c r="J9" i="1"/>
  <c r="H9" i="1"/>
  <c r="L9" i="1" s="1"/>
  <c r="J8" i="1"/>
  <c r="H8" i="1"/>
  <c r="L8" i="1" s="1"/>
  <c r="J7" i="1"/>
  <c r="H7" i="1"/>
  <c r="L7" i="1" s="1"/>
  <c r="J6" i="1"/>
  <c r="H6" i="1"/>
  <c r="L6" i="1" s="1"/>
  <c r="J5" i="1"/>
  <c r="H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J4" i="1"/>
  <c r="H4" i="1"/>
  <c r="L4" i="1" l="1"/>
  <c r="L131" i="1" s="1"/>
</calcChain>
</file>

<file path=xl/sharedStrings.xml><?xml version="1.0" encoding="utf-8"?>
<sst xmlns="http://schemas.openxmlformats.org/spreadsheetml/2006/main" count="790" uniqueCount="401">
  <si>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</si>
  <si>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</si>
  <si>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</si>
  <si>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</si>
  <si>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</si>
  <si>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</si>
  <si>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</si>
  <si>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</si>
  <si>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</si>
  <si>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</si>
  <si>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</si>
  <si>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>INVOICE
PRAGATI LOGISTICS,  SAMANTA SAHI KHUNTIA LANE,8984191006
GST No: 21AGHPB9356M1Z9</t>
  </si>
  <si>
    <t>AMT.</t>
  </si>
  <si>
    <t>CTC</t>
  </si>
  <si>
    <t>JALESWAR</t>
  </si>
  <si>
    <t>NIMAPARA</t>
  </si>
  <si>
    <t>BARIPADA</t>
  </si>
  <si>
    <t>KHURDA</t>
  </si>
  <si>
    <t>CHANDPUR</t>
  </si>
  <si>
    <t>JATNI</t>
  </si>
  <si>
    <t>MARKONA</t>
  </si>
  <si>
    <t>SINGLA</t>
  </si>
  <si>
    <t>BHADRAK</t>
  </si>
  <si>
    <t>NAYAGARH</t>
  </si>
  <si>
    <t>PURI</t>
  </si>
  <si>
    <t>BALASORE</t>
  </si>
  <si>
    <t>SL.</t>
  </si>
  <si>
    <t>LR NO.</t>
  </si>
  <si>
    <t>INV. NO.</t>
  </si>
  <si>
    <t>REMARKS</t>
  </si>
  <si>
    <t>KEONJHAR</t>
  </si>
  <si>
    <t>BALUGAON</t>
  </si>
  <si>
    <t>SORO</t>
  </si>
  <si>
    <t>PANIKOILI</t>
  </si>
  <si>
    <t>RAJ SUNAKHALA</t>
  </si>
  <si>
    <t>SINGHPUR</t>
  </si>
  <si>
    <t>KUPARI</t>
  </si>
  <si>
    <t>BILAHATA</t>
  </si>
  <si>
    <t>KONARK</t>
  </si>
  <si>
    <t>DEHURDA</t>
  </si>
  <si>
    <t>MANGALPUR</t>
  </si>
  <si>
    <t>JARKA</t>
  </si>
  <si>
    <t>CHANDANESWAR</t>
  </si>
  <si>
    <t xml:space="preserve">To,
M/S GOPAL AROMATIC PRIVATE LIMITED
Address: 1094/ 1095, IPICOL CHHAK, KHAIRA,
 P.O. : JAGATPUR, CUTTACK-754021, MOBILE : 9437516175
GST No: 21AAICG5921D1Z2
</t>
  </si>
  <si>
    <t>ANANTAPUR</t>
  </si>
  <si>
    <t>BHAWANIPATNA</t>
  </si>
  <si>
    <t>AUL</t>
  </si>
  <si>
    <t>JHINEI</t>
  </si>
  <si>
    <t>JEYPORE</t>
  </si>
  <si>
    <t>MIN. 8 CASE  CH.</t>
  </si>
  <si>
    <t>RAIRANGPUR</t>
  </si>
  <si>
    <t>JODA</t>
  </si>
  <si>
    <t>NIALI</t>
  </si>
  <si>
    <t>PARALAKHEMUNDI</t>
  </si>
  <si>
    <t>DHENKIKOTE</t>
  </si>
  <si>
    <t>ATHAGARH</t>
  </si>
  <si>
    <t>PARTY NAME</t>
  </si>
  <si>
    <t>01/6/2025</t>
  </si>
  <si>
    <t>PL/JA/04314</t>
  </si>
  <si>
    <t>0503</t>
  </si>
  <si>
    <t>PANKAJA TRADERS</t>
  </si>
  <si>
    <t>PL/JA/04315</t>
  </si>
  <si>
    <t>0502</t>
  </si>
  <si>
    <t>PL/JA/04316</t>
  </si>
  <si>
    <t>0519</t>
  </si>
  <si>
    <t>MAA TARINI AGENCY</t>
  </si>
  <si>
    <t>03/6/2025</t>
  </si>
  <si>
    <t>PL/JA/04650</t>
  </si>
  <si>
    <t>0543</t>
  </si>
  <si>
    <t>BOLANGIR</t>
  </si>
  <si>
    <t>BALAJI AGENCIES</t>
  </si>
  <si>
    <t>PL/JA/04845</t>
  </si>
  <si>
    <t>560</t>
  </si>
  <si>
    <t>PAYAL TRADING</t>
  </si>
  <si>
    <t>PL/JA/04846</t>
  </si>
  <si>
    <t>559</t>
  </si>
  <si>
    <t>05/6/2025</t>
  </si>
  <si>
    <t>PL/JA/04720</t>
  </si>
  <si>
    <t>0564</t>
  </si>
  <si>
    <t>PURI ENTERPRISES</t>
  </si>
  <si>
    <t>PL/JA/04743</t>
  </si>
  <si>
    <t>0566</t>
  </si>
  <si>
    <t>DEBASHIS ENTERPRISES</t>
  </si>
  <si>
    <t>06/6/2025</t>
  </si>
  <si>
    <t>PL/JA/04842</t>
  </si>
  <si>
    <t>567</t>
  </si>
  <si>
    <t>KALPANA ENTERPRISES</t>
  </si>
  <si>
    <t>PL/JA/04844</t>
  </si>
  <si>
    <t>565</t>
  </si>
  <si>
    <t>SUBHA STORE</t>
  </si>
  <si>
    <t>12/6/2025</t>
  </si>
  <si>
    <t>PL/JA/05028</t>
  </si>
  <si>
    <t>583</t>
  </si>
  <si>
    <t xml:space="preserve">JAROOL ENTERPRISES </t>
  </si>
  <si>
    <t>PL/JA/05038</t>
  </si>
  <si>
    <t>584</t>
  </si>
  <si>
    <t>SANJAY AND COMPANY</t>
  </si>
  <si>
    <t>PL/JA/05052</t>
  </si>
  <si>
    <t>0582</t>
  </si>
  <si>
    <t>VIMAL AGENCIES</t>
  </si>
  <si>
    <t>PL/JA/05055</t>
  </si>
  <si>
    <t>0585</t>
  </si>
  <si>
    <t>BARAMBA</t>
  </si>
  <si>
    <t>MAHABIR AGENCY</t>
  </si>
  <si>
    <t>PL/JA/05058</t>
  </si>
  <si>
    <t>0581</t>
  </si>
  <si>
    <t>KAUSHIKENTERPRISES</t>
  </si>
  <si>
    <t>PL/JA/05059</t>
  </si>
  <si>
    <t>0580</t>
  </si>
  <si>
    <t>TARINI VERIETY STORE</t>
  </si>
  <si>
    <t>PL/JA/05061</t>
  </si>
  <si>
    <t>0588</t>
  </si>
  <si>
    <t>SHREE GANESH BHANDAR</t>
  </si>
  <si>
    <t>PL/JA/05062</t>
  </si>
  <si>
    <t>0589</t>
  </si>
  <si>
    <t>PL/JA/05075</t>
  </si>
  <si>
    <t>593</t>
  </si>
  <si>
    <t>MAHAVIR TRADERS</t>
  </si>
  <si>
    <t>PL/JA/05076</t>
  </si>
  <si>
    <t>592</t>
  </si>
  <si>
    <t>MANDAL AGENCY</t>
  </si>
  <si>
    <t>PL/JA/05080</t>
  </si>
  <si>
    <t>578</t>
  </si>
  <si>
    <t>BHANJANAGAR</t>
  </si>
  <si>
    <t>PADMABATI TRADERS</t>
  </si>
  <si>
    <t>PL/JA/05081</t>
  </si>
  <si>
    <t>577</t>
  </si>
  <si>
    <t>PL/JA/05100</t>
  </si>
  <si>
    <t>591</t>
  </si>
  <si>
    <t>RAM TRADERS</t>
  </si>
  <si>
    <t>PL/JA/05152</t>
  </si>
  <si>
    <t>0590</t>
  </si>
  <si>
    <t>BIMALA TRADERS</t>
  </si>
  <si>
    <t>14/6/2025</t>
  </si>
  <si>
    <t>PL/JA/05122</t>
  </si>
  <si>
    <t>0610</t>
  </si>
  <si>
    <t>MAA BIRAJA TRADERS</t>
  </si>
  <si>
    <t>PL/JA/05124</t>
  </si>
  <si>
    <t>579</t>
  </si>
  <si>
    <t>PL/JA/05150</t>
  </si>
  <si>
    <t>0606</t>
  </si>
  <si>
    <t>PL/JA/05151</t>
  </si>
  <si>
    <t>0607</t>
  </si>
  <si>
    <t>PL/JA/05306</t>
  </si>
  <si>
    <t>0608</t>
  </si>
  <si>
    <t xml:space="preserve">KHUSHI STORE </t>
  </si>
  <si>
    <t>PL/JA/05308</t>
  </si>
  <si>
    <t>0609</t>
  </si>
  <si>
    <t>17/6/2025</t>
  </si>
  <si>
    <t>PL/JA/05221</t>
  </si>
  <si>
    <t>0622</t>
  </si>
  <si>
    <t>SHREE JAGANNATH TRADERS</t>
  </si>
  <si>
    <t>PL/JA/05248</t>
  </si>
  <si>
    <t>0633</t>
  </si>
  <si>
    <t xml:space="preserve">MANDAL AGENCY </t>
  </si>
  <si>
    <t>PL/JA/05259</t>
  </si>
  <si>
    <t>630</t>
  </si>
  <si>
    <t>MAA DAKHINAKALI TRADERS</t>
  </si>
  <si>
    <t>PL/JA/05260</t>
  </si>
  <si>
    <t>631</t>
  </si>
  <si>
    <t>PL/JA/05263</t>
  </si>
  <si>
    <t>0620</t>
  </si>
  <si>
    <t>MAHIMA TRADERS</t>
  </si>
  <si>
    <t>PL/JA/05264</t>
  </si>
  <si>
    <t>0621</t>
  </si>
  <si>
    <t>PL/JA/05266</t>
  </si>
  <si>
    <t>618</t>
  </si>
  <si>
    <t>ARCHANA TRADERS</t>
  </si>
  <si>
    <t>PL/JA/05267</t>
  </si>
  <si>
    <t>617</t>
  </si>
  <si>
    <t>PL/JA/05309</t>
  </si>
  <si>
    <t>0619</t>
  </si>
  <si>
    <t>PL/JA/05310</t>
  </si>
  <si>
    <t>0623</t>
  </si>
  <si>
    <t>PL/JA/05314</t>
  </si>
  <si>
    <t>0632</t>
  </si>
  <si>
    <t>PL/JA/05381</t>
  </si>
  <si>
    <t>629</t>
  </si>
  <si>
    <t>KAMALA ENTERPRISES</t>
  </si>
  <si>
    <t>20/6/2025</t>
  </si>
  <si>
    <t>PL/JA/05446</t>
  </si>
  <si>
    <t>648</t>
  </si>
  <si>
    <t>MOHAN ZARDA AND VERIETY STORE</t>
  </si>
  <si>
    <t>PL/JA/05447</t>
  </si>
  <si>
    <t>MAHALAXMI AGENCY</t>
  </si>
  <si>
    <t>PL/JA/05451</t>
  </si>
  <si>
    <t>0651</t>
  </si>
  <si>
    <t>JHUMPURA</t>
  </si>
  <si>
    <t>MAA TARINI ENTERPRISES</t>
  </si>
  <si>
    <t>PL/JA/05455</t>
  </si>
  <si>
    <t>0647</t>
  </si>
  <si>
    <t>PL/JA/05456</t>
  </si>
  <si>
    <t>0650</t>
  </si>
  <si>
    <t>PL/JA/05563</t>
  </si>
  <si>
    <t>0645</t>
  </si>
  <si>
    <t>SMRUTI AGENCIES</t>
  </si>
  <si>
    <t>PL/JA/05564</t>
  </si>
  <si>
    <t>0644</t>
  </si>
  <si>
    <t>21/6/2025</t>
  </si>
  <si>
    <t>PL/JA/05496</t>
  </si>
  <si>
    <t>646</t>
  </si>
  <si>
    <t>HARAGOURI VERIETY STORE</t>
  </si>
  <si>
    <t>PL/JA/05503</t>
  </si>
  <si>
    <t>0664</t>
  </si>
  <si>
    <t>BANGIRIPOSI</t>
  </si>
  <si>
    <t>LAXMI NARAYAN ENTERPRISES</t>
  </si>
  <si>
    <t>PL/JA/05508</t>
  </si>
  <si>
    <t>0662</t>
  </si>
  <si>
    <t>PL/JA/05553</t>
  </si>
  <si>
    <t>0663</t>
  </si>
  <si>
    <t>JAGANATH TRADERS</t>
  </si>
  <si>
    <t>PL/JA/05555</t>
  </si>
  <si>
    <t>0661</t>
  </si>
  <si>
    <t>JOYGURU BHANDAR</t>
  </si>
  <si>
    <t>PL/JA/05585</t>
  </si>
  <si>
    <t>665</t>
  </si>
  <si>
    <t>PHULBANI</t>
  </si>
  <si>
    <t>HARIOM TRADERS</t>
  </si>
  <si>
    <t>22/6/2025</t>
  </si>
  <si>
    <t>PL/JA/05536</t>
  </si>
  <si>
    <t>652</t>
  </si>
  <si>
    <t>23/6/2025</t>
  </si>
  <si>
    <t>PL/JA/05595</t>
  </si>
  <si>
    <t>0666</t>
  </si>
  <si>
    <t>25/6/2025</t>
  </si>
  <si>
    <t>PL/JA/05767</t>
  </si>
  <si>
    <t>PL/JA/05768</t>
  </si>
  <si>
    <t>PL/JA/05835</t>
  </si>
  <si>
    <t>0690</t>
  </si>
  <si>
    <t>PL/JA/05836</t>
  </si>
  <si>
    <t>0691</t>
  </si>
  <si>
    <t>PL/JA/05906</t>
  </si>
  <si>
    <t>0688</t>
  </si>
  <si>
    <t>PL/JA/05907</t>
  </si>
  <si>
    <t>0689</t>
  </si>
  <si>
    <t>26/6/2025</t>
  </si>
  <si>
    <t>PL/JA/05861</t>
  </si>
  <si>
    <t>0709</t>
  </si>
  <si>
    <t xml:space="preserve"> MAA NARAYANI </t>
  </si>
  <si>
    <t>PL/JA/05862</t>
  </si>
  <si>
    <t>0708</t>
  </si>
  <si>
    <t>PL/JA/05864</t>
  </si>
  <si>
    <t>0707</t>
  </si>
  <si>
    <t>PANIGRAHI VERIETY STORE</t>
  </si>
  <si>
    <t>28/6/2025</t>
  </si>
  <si>
    <t>PL/JA/05919</t>
  </si>
  <si>
    <t>0722</t>
  </si>
  <si>
    <t>SARALA BHANDAR</t>
  </si>
  <si>
    <t>PL/JA/05920</t>
  </si>
  <si>
    <t>0723</t>
  </si>
  <si>
    <t>PL/JA/05921</t>
  </si>
  <si>
    <t>0721</t>
  </si>
  <si>
    <t>PL/JA/05924</t>
  </si>
  <si>
    <t>0720</t>
  </si>
  <si>
    <t>PL/JA/05925</t>
  </si>
  <si>
    <t>0728</t>
  </si>
  <si>
    <t>DEEPAK TRADERS</t>
  </si>
  <si>
    <t>PL/JA/05926</t>
  </si>
  <si>
    <t>0719</t>
  </si>
  <si>
    <t>RAJA TRADERS</t>
  </si>
  <si>
    <t>PL/JA/05927</t>
  </si>
  <si>
    <t>0718</t>
  </si>
  <si>
    <t>PL/JA/05935</t>
  </si>
  <si>
    <t>0725</t>
  </si>
  <si>
    <t>MAA TARINI TRADING CO</t>
  </si>
  <si>
    <t>PL/JA/05959</t>
  </si>
  <si>
    <t>0716</t>
  </si>
  <si>
    <t>PL/JA/05962</t>
  </si>
  <si>
    <t>0737</t>
  </si>
  <si>
    <t>PL/JA/05963</t>
  </si>
  <si>
    <t>0736</t>
  </si>
  <si>
    <t>PL/JA/05993</t>
  </si>
  <si>
    <t>0747</t>
  </si>
  <si>
    <t>GANAPATI AGENCY</t>
  </si>
  <si>
    <t>PL/JA/05994</t>
  </si>
  <si>
    <t>0749</t>
  </si>
  <si>
    <t>SRIRAM ENTERPRISES</t>
  </si>
  <si>
    <t>PL/JA/05995</t>
  </si>
  <si>
    <t>0750</t>
  </si>
  <si>
    <t>PL/JA/06012</t>
  </si>
  <si>
    <t>735</t>
  </si>
  <si>
    <t>DURGA AGENCY</t>
  </si>
  <si>
    <t>PL/JA/06014</t>
  </si>
  <si>
    <t>734</t>
  </si>
  <si>
    <t>PL/JA/06016</t>
  </si>
  <si>
    <t>754</t>
  </si>
  <si>
    <t>PL/JA/06017</t>
  </si>
  <si>
    <t>755</t>
  </si>
  <si>
    <t>PL/JA/06027</t>
  </si>
  <si>
    <t>0771</t>
  </si>
  <si>
    <t>PL/JA/06043</t>
  </si>
  <si>
    <t>0770</t>
  </si>
  <si>
    <t>DEEPAK STORE</t>
  </si>
  <si>
    <t>PL/JA/06045</t>
  </si>
  <si>
    <t>0740</t>
  </si>
  <si>
    <t>NAYAHATA</t>
  </si>
  <si>
    <t>NILACHAL MARKETING</t>
  </si>
  <si>
    <t>PL/JA/06053</t>
  </si>
  <si>
    <t>0778</t>
  </si>
  <si>
    <t>CHANDBALI</t>
  </si>
  <si>
    <t>MAA BAREHIN DISTRIBUTORS</t>
  </si>
  <si>
    <t>PL/JA/06054</t>
  </si>
  <si>
    <t>0779</t>
  </si>
  <si>
    <t>PL/JA/06072</t>
  </si>
  <si>
    <t>0724</t>
  </si>
  <si>
    <t>JAISWAL AGENCY</t>
  </si>
  <si>
    <t>PL/JA/06076</t>
  </si>
  <si>
    <t>0751</t>
  </si>
  <si>
    <t>MOHAPATRA VERIETY STORE</t>
  </si>
  <si>
    <t>PL/JA/06077</t>
  </si>
  <si>
    <t>0758</t>
  </si>
  <si>
    <t>SHIVAM TRADERS</t>
  </si>
  <si>
    <t>PL/JA/06079</t>
  </si>
  <si>
    <t>0764</t>
  </si>
  <si>
    <t>CHAKADOLA TRADING</t>
  </si>
  <si>
    <t>PL/JA/06109</t>
  </si>
  <si>
    <t>0746</t>
  </si>
  <si>
    <t>PL/JA/06110</t>
  </si>
  <si>
    <t>0745</t>
  </si>
  <si>
    <t>PL/JA/06243</t>
  </si>
  <si>
    <t>769</t>
  </si>
  <si>
    <t>PL/JA/06244</t>
  </si>
  <si>
    <t>767</t>
  </si>
  <si>
    <t>PL/JA/06245</t>
  </si>
  <si>
    <t>768</t>
  </si>
  <si>
    <t>PL/JA/06265</t>
  </si>
  <si>
    <t>0717</t>
  </si>
  <si>
    <t>K M R TRADERS</t>
  </si>
  <si>
    <t>PL/JA/06758</t>
  </si>
  <si>
    <t>759</t>
  </si>
  <si>
    <t>29/6/2025</t>
  </si>
  <si>
    <t>PL/JA/05996</t>
  </si>
  <si>
    <t>0738</t>
  </si>
  <si>
    <t>DHALAPATHAR</t>
  </si>
  <si>
    <t>PL/JA/05997</t>
  </si>
  <si>
    <t>0739</t>
  </si>
  <si>
    <t>PL/JA/06003</t>
  </si>
  <si>
    <t>804</t>
  </si>
  <si>
    <t>PL/JA/06004</t>
  </si>
  <si>
    <t>805</t>
  </si>
  <si>
    <t>PL/JA/06005</t>
  </si>
  <si>
    <t>0810</t>
  </si>
  <si>
    <t>VIMAL AGENCY</t>
  </si>
  <si>
    <t>PL/JA/06019</t>
  </si>
  <si>
    <t>0800</t>
  </si>
  <si>
    <t>DIPCHAND GINDALMAL AGENCY PVT LTD</t>
  </si>
  <si>
    <t>PL/JA/06023</t>
  </si>
  <si>
    <t>0811</t>
  </si>
  <si>
    <t>CHHATIA</t>
  </si>
  <si>
    <t>ARADHYA TRADERS</t>
  </si>
  <si>
    <t>PL/JA/06024</t>
  </si>
  <si>
    <t>0812</t>
  </si>
  <si>
    <t>PL/JA/06025</t>
  </si>
  <si>
    <t>0799</t>
  </si>
  <si>
    <t>PL/JA/06236</t>
  </si>
  <si>
    <t>0809</t>
  </si>
  <si>
    <t>PL/JA/06237</t>
  </si>
  <si>
    <t>0808</t>
  </si>
  <si>
    <t>PL/JA/06238</t>
  </si>
  <si>
    <t>0807</t>
  </si>
  <si>
    <t>PL/JA/06334</t>
  </si>
  <si>
    <t>0801</t>
  </si>
  <si>
    <t>PL/JA/06335</t>
  </si>
  <si>
    <t>0802</t>
  </si>
  <si>
    <t>PL/JA/06336</t>
  </si>
  <si>
    <t>0803</t>
  </si>
  <si>
    <t>30/6/2025</t>
  </si>
  <si>
    <t>PL/JA/06034</t>
  </si>
  <si>
    <t>0726</t>
  </si>
  <si>
    <t>JAGANNATH TRADERS</t>
  </si>
  <si>
    <t>PL/JA/06035</t>
  </si>
  <si>
    <t>0727</t>
  </si>
  <si>
    <t>PL/JA/06038</t>
  </si>
  <si>
    <t>0733</t>
  </si>
  <si>
    <t>PL/JA/06069</t>
  </si>
  <si>
    <t>0741</t>
  </si>
  <si>
    <t>PRACHESTASH PATTANAYAK</t>
  </si>
  <si>
    <t>PL/JA/06082</t>
  </si>
  <si>
    <t>752</t>
  </si>
  <si>
    <t>RAMCHANDRAPUR</t>
  </si>
  <si>
    <t xml:space="preserve">P K TRADERS </t>
  </si>
  <si>
    <t>PL/JA/06083</t>
  </si>
  <si>
    <t>753</t>
  </si>
  <si>
    <t>PL/JA/06084</t>
  </si>
  <si>
    <t>798</t>
  </si>
  <si>
    <t>PL/JA/06086</t>
  </si>
  <si>
    <t>744</t>
  </si>
  <si>
    <t>PL/JA/06087</t>
  </si>
  <si>
    <t>806</t>
  </si>
  <si>
    <t>MAA KALI ENTERPRISES</t>
  </si>
  <si>
    <t>PL/JA/06091</t>
  </si>
  <si>
    <t>748</t>
  </si>
  <si>
    <t>PL/JA/06092</t>
  </si>
  <si>
    <t>757</t>
  </si>
  <si>
    <t>PL/JA/06093</t>
  </si>
  <si>
    <t>756</t>
  </si>
  <si>
    <t>CHANDANPUR</t>
  </si>
  <si>
    <t>JAJPUR ROAD</t>
  </si>
  <si>
    <t>SIMILIGUDA</t>
  </si>
  <si>
    <t>(RUPEES ONE LAKH EIGHTEEN THOUSAND EIGHTEEN ONLY)</t>
  </si>
  <si>
    <t xml:space="preserve">Month : JUNE, 2025
Bill Date:  30/06/2025
Bill No : 9345
Total Amount: 118018.00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</si>
</sst>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0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wrapText="1"/>
    </xf>
    <xf numFmtId="2" fontId="0" fillId="3" borderId="1" xfId="0" applyNumberFormat="1" applyFont="1" applyFill="1" applyBorder="1" applyAlignment="1">
      <alignment vertical="center"/>
    </xf>
    <xf numFmtId="0" fontId="0" fillId="3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horizontal="left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0" fontId="0" fillId="3" borderId="17" xfId="0" applyNumberFormat="1" applyFont="1" applyFill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vertical="center"/>
    </xf>
    <xf numFmtId="0" fontId="0" fillId="3" borderId="19" xfId="0" applyNumberFormat="1" applyFont="1" applyFill="1" applyBorder="1" applyAlignment="1">
      <alignment horizontal="center" vertical="center"/>
    </xf>
    <xf numFmtId="2" fontId="0" fillId="3" borderId="20" xfId="0" applyNumberFormat="1" applyFont="1" applyFill="1" applyBorder="1" applyAlignment="1">
      <alignment vertical="center"/>
    </xf>
    <xf numFmtId="0" fontId="3" fillId="0" borderId="14" xfId="0" applyNumberFormat="1" applyFont="1" applyFill="1" applyBorder="1" applyAlignment="1">
      <alignment horizontal="center" wrapText="1"/>
    </xf>
    <xf numFmtId="0" fontId="0" fillId="0" borderId="14" xfId="0" applyNumberFormat="1" applyFont="1" applyBorder="1" applyAlignment="1">
      <alignment vertical="center"/>
    </xf>
    <xf numFmtId="0" fontId="0" fillId="3" borderId="14" xfId="0" applyNumberFormat="1" applyFont="1" applyFill="1" applyBorder="1" applyAlignment="1">
      <alignment vertical="center"/>
    </xf>
    <xf numFmtId="2" fontId="1" fillId="0" borderId="25" xfId="0" applyNumberFormat="1" applyFont="1" applyBorder="1" applyAlignment="1">
      <alignment horizontal="right" vertical="center"/>
    </xf>
    <xf numFmtId="2" fontId="0" fillId="0" borderId="26" xfId="0" applyNumberFormat="1" applyFont="1" applyBorder="1" applyAlignment="1">
      <alignment vertical="center" wrapText="1"/>
    </xf>
    <xf numFmtId="2" fontId="0" fillId="3" borderId="26" xfId="0" applyNumberFormat="1" applyFont="1" applyFill="1" applyBorder="1" applyAlignment="1">
      <alignment vertical="center" wrapText="1"/>
    </xf>
    <xf numFmtId="0" fontId="0" fillId="0" borderId="27" xfId="0" applyNumberFormat="1" applyFont="1" applyBorder="1" applyAlignment="1">
      <alignment horizontal="center" vertical="center"/>
    </xf>
    <xf numFmtId="0" fontId="0" fillId="0" borderId="28" xfId="0" applyNumberFormat="1" applyFont="1" applyBorder="1" applyAlignment="1">
      <alignment vertical="center"/>
    </xf>
    <xf numFmtId="2" fontId="0" fillId="0" borderId="28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2" fontId="0" fillId="0" borderId="29" xfId="0" applyNumberFormat="1" applyFont="1" applyBorder="1" applyAlignment="1">
      <alignment vertical="center" wrapText="1"/>
    </xf>
    <xf numFmtId="2" fontId="1" fillId="0" borderId="30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 wrapText="1"/>
    </xf>
    <xf numFmtId="0" fontId="1" fillId="0" borderId="15" xfId="0" applyNumberFormat="1" applyFont="1" applyBorder="1" applyAlignment="1">
      <alignment horizontal="center"/>
    </xf>
    <xf numFmtId="2" fontId="0" fillId="0" borderId="0" xfId="0" applyNumberFormat="1" applyFont="1" applyFill="1" applyAlignment="1">
      <alignment wrapText="1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8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2" fontId="2" fillId="0" borderId="1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12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76201</xdr:rowOff>
    </xdr:from>
    <xdr:to>
      <xdr:col>7</xdr:col>
      <xdr:colOff>400051</xdr:colOff>
      <xdr:row>0</xdr:row>
      <xdr:rowOff>771525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76201"/>
          <a:ext cx="4743450" cy="695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">
          <cell r="C4" t="str">
            <v>AMARESWAR</v>
          </cell>
          <cell r="D4">
            <v>87</v>
          </cell>
          <cell r="E4">
            <v>94</v>
          </cell>
        </row>
        <row r="5">
          <cell r="C5" t="str">
            <v>ANANTAPUR</v>
          </cell>
          <cell r="D5">
            <v>77</v>
          </cell>
          <cell r="E5">
            <v>83</v>
          </cell>
        </row>
        <row r="6">
          <cell r="C6" t="str">
            <v>ANANTAPUR(K M NAGAR)</v>
          </cell>
          <cell r="D6">
            <v>88</v>
          </cell>
          <cell r="E6">
            <v>95</v>
          </cell>
        </row>
        <row r="7">
          <cell r="C7" t="str">
            <v>ANGUL</v>
          </cell>
          <cell r="D7">
            <v>62</v>
          </cell>
          <cell r="E7">
            <v>67</v>
          </cell>
        </row>
        <row r="8">
          <cell r="C8" t="str">
            <v>ARAKHAPATNA</v>
          </cell>
          <cell r="D8">
            <v>77</v>
          </cell>
          <cell r="E8">
            <v>83</v>
          </cell>
        </row>
        <row r="9">
          <cell r="C9" t="str">
            <v>ASURESWAR</v>
          </cell>
          <cell r="D9">
            <v>62</v>
          </cell>
          <cell r="E9">
            <v>67</v>
          </cell>
        </row>
        <row r="10">
          <cell r="C10" t="str">
            <v>ATHAGARH</v>
          </cell>
          <cell r="D10">
            <v>77</v>
          </cell>
          <cell r="E10">
            <v>83</v>
          </cell>
        </row>
        <row r="11">
          <cell r="C11" t="str">
            <v>AUL</v>
          </cell>
          <cell r="D11">
            <v>85</v>
          </cell>
          <cell r="E11">
            <v>91</v>
          </cell>
        </row>
        <row r="12">
          <cell r="C12" t="str">
            <v>BAHANAGA</v>
          </cell>
          <cell r="D12">
            <v>133</v>
          </cell>
          <cell r="E12">
            <v>143</v>
          </cell>
        </row>
        <row r="13">
          <cell r="C13" t="str">
            <v>BAISINGA</v>
          </cell>
          <cell r="D13">
            <v>133</v>
          </cell>
          <cell r="E13">
            <v>143</v>
          </cell>
        </row>
        <row r="14">
          <cell r="C14" t="str">
            <v>BALASORE</v>
          </cell>
          <cell r="D14">
            <v>77</v>
          </cell>
          <cell r="E14">
            <v>83</v>
          </cell>
        </row>
        <row r="15">
          <cell r="C15" t="str">
            <v>BALIAPAL</v>
          </cell>
          <cell r="D15">
            <v>129</v>
          </cell>
          <cell r="E15">
            <v>139</v>
          </cell>
        </row>
        <row r="16">
          <cell r="C16" t="str">
            <v>BALICHANDRAPUR</v>
          </cell>
          <cell r="D16">
            <v>69</v>
          </cell>
          <cell r="E16">
            <v>74</v>
          </cell>
        </row>
        <row r="17">
          <cell r="C17" t="str">
            <v>BALUGAON</v>
          </cell>
          <cell r="D17">
            <v>62</v>
          </cell>
          <cell r="E17">
            <v>67</v>
          </cell>
        </row>
        <row r="18">
          <cell r="C18" t="str">
            <v>BANAMALIPUR</v>
          </cell>
          <cell r="D18">
            <v>67</v>
          </cell>
          <cell r="E18">
            <v>72</v>
          </cell>
        </row>
        <row r="19">
          <cell r="C19" t="str">
            <v>BANGIRIPOSI</v>
          </cell>
          <cell r="D19">
            <v>133</v>
          </cell>
          <cell r="E19">
            <v>143</v>
          </cell>
        </row>
        <row r="20">
          <cell r="C20" t="str">
            <v>BANKI</v>
          </cell>
          <cell r="D20">
            <v>62</v>
          </cell>
          <cell r="E20">
            <v>67</v>
          </cell>
        </row>
        <row r="21">
          <cell r="C21" t="str">
            <v>BARABATI</v>
          </cell>
          <cell r="D21">
            <v>80</v>
          </cell>
          <cell r="E21">
            <v>86</v>
          </cell>
        </row>
        <row r="22">
          <cell r="C22" t="str">
            <v>BARAMBA</v>
          </cell>
          <cell r="D22">
            <v>77</v>
          </cell>
          <cell r="E22">
            <v>83</v>
          </cell>
        </row>
        <row r="23">
          <cell r="C23" t="str">
            <v>BASANTIA</v>
          </cell>
          <cell r="D23">
            <v>91</v>
          </cell>
          <cell r="E23">
            <v>98</v>
          </cell>
        </row>
        <row r="24">
          <cell r="C24" t="str">
            <v>BASTA</v>
          </cell>
          <cell r="D24">
            <v>114</v>
          </cell>
          <cell r="E24">
            <v>123</v>
          </cell>
        </row>
        <row r="25">
          <cell r="C25" t="str">
            <v>BASUDEVPUR</v>
          </cell>
          <cell r="D25">
            <v>99</v>
          </cell>
          <cell r="E25">
            <v>106</v>
          </cell>
        </row>
        <row r="26">
          <cell r="C26" t="str">
            <v>BELIAPAL</v>
          </cell>
          <cell r="D26">
            <v>91</v>
          </cell>
          <cell r="E26">
            <v>98</v>
          </cell>
        </row>
        <row r="27">
          <cell r="C27" t="str">
            <v>BELPAHAD</v>
          </cell>
          <cell r="D27">
            <v>78</v>
          </cell>
          <cell r="E27">
            <v>84</v>
          </cell>
        </row>
        <row r="28">
          <cell r="C28" t="str">
            <v>BERHAMPUR</v>
          </cell>
          <cell r="D28">
            <v>79</v>
          </cell>
          <cell r="E28">
            <v>85</v>
          </cell>
        </row>
        <row r="29">
          <cell r="C29" t="str">
            <v>BETONATI</v>
          </cell>
          <cell r="D29">
            <v>133</v>
          </cell>
          <cell r="E29">
            <v>143</v>
          </cell>
        </row>
        <row r="30">
          <cell r="C30" t="str">
            <v>BHADRAK</v>
          </cell>
          <cell r="D30">
            <v>69</v>
          </cell>
          <cell r="E30">
            <v>74</v>
          </cell>
        </row>
        <row r="31">
          <cell r="C31" t="str">
            <v>BHAWANIPATNA</v>
          </cell>
          <cell r="D31">
            <v>110</v>
          </cell>
          <cell r="E31">
            <v>118</v>
          </cell>
        </row>
        <row r="32">
          <cell r="C32" t="str">
            <v>BHUBAN</v>
          </cell>
          <cell r="D32">
            <v>99</v>
          </cell>
          <cell r="E32">
            <v>106</v>
          </cell>
        </row>
        <row r="33">
          <cell r="C33" t="str">
            <v>BHUBANESWAR</v>
          </cell>
          <cell r="D33">
            <v>53</v>
          </cell>
          <cell r="E33">
            <v>57</v>
          </cell>
        </row>
        <row r="34">
          <cell r="C34" t="str">
            <v>BILAHATA</v>
          </cell>
          <cell r="D34">
            <v>100</v>
          </cell>
          <cell r="E34">
            <v>108</v>
          </cell>
        </row>
        <row r="35">
          <cell r="C35" t="str">
            <v>BISOI</v>
          </cell>
          <cell r="D35">
            <v>133</v>
          </cell>
          <cell r="E35">
            <v>143</v>
          </cell>
        </row>
        <row r="36">
          <cell r="C36" t="str">
            <v>CHANDANESWAR</v>
          </cell>
          <cell r="D36">
            <v>199</v>
          </cell>
          <cell r="E36">
            <v>214</v>
          </cell>
        </row>
        <row r="37">
          <cell r="C37" t="str">
            <v>CHANDANPUR</v>
          </cell>
          <cell r="D37">
            <v>88</v>
          </cell>
          <cell r="E37">
            <v>95</v>
          </cell>
        </row>
        <row r="38">
          <cell r="C38" t="str">
            <v>CHANDBALI</v>
          </cell>
          <cell r="D38">
            <v>114</v>
          </cell>
          <cell r="E38">
            <v>123</v>
          </cell>
        </row>
        <row r="39">
          <cell r="C39" t="str">
            <v>CHANDPUR</v>
          </cell>
          <cell r="D39">
            <v>80</v>
          </cell>
          <cell r="E39">
            <v>86</v>
          </cell>
        </row>
        <row r="40">
          <cell r="C40" t="str">
            <v>CHARAMPA</v>
          </cell>
          <cell r="D40">
            <v>69</v>
          </cell>
          <cell r="E40">
            <v>74</v>
          </cell>
        </row>
        <row r="41">
          <cell r="C41" t="str">
            <v>CHHATIA</v>
          </cell>
          <cell r="D41">
            <v>46</v>
          </cell>
          <cell r="E41">
            <v>49</v>
          </cell>
        </row>
        <row r="42">
          <cell r="C42" t="str">
            <v>CHITRADA</v>
          </cell>
          <cell r="D42">
            <v>133</v>
          </cell>
          <cell r="E42">
            <v>143</v>
          </cell>
        </row>
        <row r="43">
          <cell r="C43" t="str">
            <v>DASPALLA</v>
          </cell>
          <cell r="D43">
            <v>99</v>
          </cell>
          <cell r="E43">
            <v>106</v>
          </cell>
        </row>
        <row r="44">
          <cell r="C44" t="str">
            <v>DERA</v>
          </cell>
          <cell r="D44">
            <v>80</v>
          </cell>
          <cell r="E44">
            <v>86</v>
          </cell>
        </row>
        <row r="45">
          <cell r="C45" t="str">
            <v>DEULIHATA</v>
          </cell>
          <cell r="D45">
            <v>133</v>
          </cell>
          <cell r="E45">
            <v>143</v>
          </cell>
        </row>
        <row r="46">
          <cell r="C46" t="str">
            <v>DHALAPATHAR</v>
          </cell>
          <cell r="D46">
            <v>87</v>
          </cell>
          <cell r="E46">
            <v>94</v>
          </cell>
        </row>
        <row r="47">
          <cell r="C47" t="str">
            <v>DHARMAGARH</v>
          </cell>
          <cell r="D47">
            <v>114</v>
          </cell>
          <cell r="E47">
            <v>123</v>
          </cell>
        </row>
        <row r="48">
          <cell r="C48" t="str">
            <v>DHENKANAL</v>
          </cell>
          <cell r="D48">
            <v>62</v>
          </cell>
          <cell r="E48">
            <v>67</v>
          </cell>
        </row>
        <row r="49">
          <cell r="C49" t="str">
            <v>GOPALPUR</v>
          </cell>
          <cell r="D49">
            <v>91</v>
          </cell>
          <cell r="E49">
            <v>98</v>
          </cell>
        </row>
        <row r="50">
          <cell r="C50" t="str">
            <v>JAGATSINGHPUR</v>
          </cell>
          <cell r="D50">
            <v>69</v>
          </cell>
          <cell r="E50">
            <v>74</v>
          </cell>
        </row>
        <row r="51">
          <cell r="C51" t="str">
            <v>JAJPUR ROAD</v>
          </cell>
          <cell r="D51">
            <v>69</v>
          </cell>
          <cell r="E51">
            <v>74</v>
          </cell>
        </row>
        <row r="52">
          <cell r="C52" t="str">
            <v>JAJPUR TOWN</v>
          </cell>
          <cell r="D52">
            <v>77</v>
          </cell>
          <cell r="E52">
            <v>83</v>
          </cell>
        </row>
        <row r="53">
          <cell r="C53" t="str">
            <v>JALESWAR</v>
          </cell>
          <cell r="D53">
            <v>129</v>
          </cell>
          <cell r="E53">
            <v>139</v>
          </cell>
        </row>
        <row r="54">
          <cell r="C54" t="str">
            <v>JARKA</v>
          </cell>
          <cell r="D54">
            <v>80</v>
          </cell>
          <cell r="E54">
            <v>86</v>
          </cell>
        </row>
        <row r="55">
          <cell r="C55" t="str">
            <v>JASIPUR</v>
          </cell>
          <cell r="D55">
            <v>133</v>
          </cell>
          <cell r="E55">
            <v>143</v>
          </cell>
        </row>
        <row r="56">
          <cell r="C56" t="str">
            <v>JATNI</v>
          </cell>
          <cell r="D56">
            <v>62</v>
          </cell>
          <cell r="E56">
            <v>67</v>
          </cell>
        </row>
        <row r="57">
          <cell r="C57" t="str">
            <v>JHARPOKHARIA</v>
          </cell>
          <cell r="D57">
            <v>133</v>
          </cell>
          <cell r="E57">
            <v>143</v>
          </cell>
        </row>
        <row r="58">
          <cell r="C58" t="str">
            <v>JHARSUGUDA</v>
          </cell>
          <cell r="D58">
            <v>77</v>
          </cell>
          <cell r="E58">
            <v>83</v>
          </cell>
        </row>
        <row r="59">
          <cell r="C59" t="str">
            <v>KAKATPUR</v>
          </cell>
          <cell r="D59">
            <v>69</v>
          </cell>
          <cell r="E59">
            <v>74</v>
          </cell>
        </row>
        <row r="60">
          <cell r="C60" t="str">
            <v>KALAPATHAR</v>
          </cell>
          <cell r="D60">
            <v>87</v>
          </cell>
          <cell r="E60">
            <v>94</v>
          </cell>
        </row>
        <row r="61">
          <cell r="C61" t="str">
            <v>KAMAKHYANAGAR</v>
          </cell>
          <cell r="D61">
            <v>88</v>
          </cell>
          <cell r="E61">
            <v>95</v>
          </cell>
        </row>
        <row r="62">
          <cell r="C62" t="str">
            <v>KAMARDA</v>
          </cell>
          <cell r="D62">
            <v>176</v>
          </cell>
          <cell r="E62">
            <v>189</v>
          </cell>
        </row>
        <row r="63">
          <cell r="C63" t="str">
            <v>KAPTIPADA</v>
          </cell>
          <cell r="D63">
            <v>133</v>
          </cell>
          <cell r="E63">
            <v>143</v>
          </cell>
        </row>
        <row r="64">
          <cell r="C64" t="str">
            <v>KARANJIA</v>
          </cell>
          <cell r="D64">
            <v>193</v>
          </cell>
          <cell r="E64">
            <v>207</v>
          </cell>
        </row>
        <row r="65">
          <cell r="C65" t="str">
            <v>KENDRAPARA</v>
          </cell>
          <cell r="D65">
            <v>62</v>
          </cell>
          <cell r="E65">
            <v>67</v>
          </cell>
        </row>
        <row r="66">
          <cell r="C66" t="str">
            <v>KEONJHAR</v>
          </cell>
          <cell r="D66">
            <v>91</v>
          </cell>
          <cell r="E66">
            <v>98</v>
          </cell>
        </row>
        <row r="67">
          <cell r="C67" t="str">
            <v>KHARTANG</v>
          </cell>
          <cell r="D67">
            <v>67</v>
          </cell>
          <cell r="E67">
            <v>72</v>
          </cell>
        </row>
        <row r="68">
          <cell r="C68" t="str">
            <v>KHIRA</v>
          </cell>
          <cell r="D68">
            <v>114</v>
          </cell>
          <cell r="E68">
            <v>123</v>
          </cell>
        </row>
        <row r="69">
          <cell r="C69" t="str">
            <v>KHUNTA</v>
          </cell>
          <cell r="D69">
            <v>133</v>
          </cell>
          <cell r="E69">
            <v>143</v>
          </cell>
        </row>
        <row r="70">
          <cell r="C70" t="str">
            <v>KHURDA</v>
          </cell>
          <cell r="D70">
            <v>56</v>
          </cell>
          <cell r="E70">
            <v>60</v>
          </cell>
        </row>
        <row r="71">
          <cell r="C71" t="str">
            <v>KULIANA</v>
          </cell>
          <cell r="D71">
            <v>133</v>
          </cell>
          <cell r="E71">
            <v>143</v>
          </cell>
        </row>
        <row r="72">
          <cell r="C72" t="str">
            <v>KUPARI</v>
          </cell>
          <cell r="D72">
            <v>91</v>
          </cell>
          <cell r="E72">
            <v>98</v>
          </cell>
        </row>
        <row r="73">
          <cell r="C73" t="str">
            <v>MALGODOWN (CUTTACK)</v>
          </cell>
          <cell r="D73">
            <v>67</v>
          </cell>
          <cell r="E73">
            <v>72</v>
          </cell>
        </row>
        <row r="74">
          <cell r="C74" t="str">
            <v>MANGALPUR</v>
          </cell>
          <cell r="D74">
            <v>95</v>
          </cell>
          <cell r="E74">
            <v>102</v>
          </cell>
        </row>
        <row r="75">
          <cell r="C75" t="str">
            <v>MARKONA</v>
          </cell>
          <cell r="D75">
            <v>95</v>
          </cell>
          <cell r="E75">
            <v>102</v>
          </cell>
        </row>
        <row r="76">
          <cell r="C76" t="str">
            <v>MUNIGUDA</v>
          </cell>
          <cell r="D76">
            <v>133</v>
          </cell>
          <cell r="E76">
            <v>143</v>
          </cell>
        </row>
        <row r="77">
          <cell r="C77" t="str">
            <v>NAYAGARH</v>
          </cell>
          <cell r="D77">
            <v>100</v>
          </cell>
          <cell r="E77">
            <v>108</v>
          </cell>
        </row>
        <row r="78">
          <cell r="C78" t="str">
            <v>NEMALO</v>
          </cell>
          <cell r="D78">
            <v>54</v>
          </cell>
          <cell r="E78">
            <v>58</v>
          </cell>
        </row>
        <row r="79">
          <cell r="C79" t="str">
            <v>NILAGIRI</v>
          </cell>
          <cell r="D79">
            <v>129</v>
          </cell>
          <cell r="E79">
            <v>139</v>
          </cell>
        </row>
        <row r="80">
          <cell r="C80" t="str">
            <v>NIMAPARA</v>
          </cell>
          <cell r="D80">
            <v>62</v>
          </cell>
          <cell r="E80">
            <v>67</v>
          </cell>
        </row>
        <row r="81">
          <cell r="C81" t="str">
            <v>NURTANGA</v>
          </cell>
          <cell r="D81">
            <v>69</v>
          </cell>
          <cell r="E81">
            <v>74</v>
          </cell>
        </row>
        <row r="82">
          <cell r="C82" t="str">
            <v>PALLA HAT</v>
          </cell>
          <cell r="D82">
            <v>80</v>
          </cell>
          <cell r="E82">
            <v>86</v>
          </cell>
        </row>
        <row r="83">
          <cell r="C83" t="str">
            <v>PANIKOILI</v>
          </cell>
          <cell r="D83">
            <v>62</v>
          </cell>
          <cell r="E83">
            <v>67</v>
          </cell>
        </row>
        <row r="84">
          <cell r="C84" t="str">
            <v>PARADEEP</v>
          </cell>
          <cell r="D84">
            <v>69</v>
          </cell>
          <cell r="E84">
            <v>74</v>
          </cell>
        </row>
        <row r="85">
          <cell r="C85" t="str">
            <v>PATTAMUNDAI</v>
          </cell>
          <cell r="D85">
            <v>69</v>
          </cell>
          <cell r="E85">
            <v>74</v>
          </cell>
        </row>
        <row r="86">
          <cell r="C86" t="str">
            <v>PURI</v>
          </cell>
          <cell r="D86">
            <v>69</v>
          </cell>
          <cell r="E86">
            <v>74</v>
          </cell>
        </row>
        <row r="87">
          <cell r="C87" t="str">
            <v>RAIRANGPUR</v>
          </cell>
          <cell r="D87">
            <v>133</v>
          </cell>
          <cell r="E87">
            <v>143</v>
          </cell>
        </row>
        <row r="88">
          <cell r="C88" t="str">
            <v>RAMCHANDRAPUR</v>
          </cell>
          <cell r="D88">
            <v>87</v>
          </cell>
          <cell r="E88">
            <v>94</v>
          </cell>
        </row>
        <row r="89">
          <cell r="C89" t="str">
            <v>RANAPUR</v>
          </cell>
          <cell r="D89">
            <v>100</v>
          </cell>
          <cell r="E89">
            <v>108</v>
          </cell>
        </row>
        <row r="90">
          <cell r="C90" t="str">
            <v>RATNAGIRI</v>
          </cell>
          <cell r="D90">
            <v>88</v>
          </cell>
          <cell r="E90">
            <v>95</v>
          </cell>
        </row>
        <row r="91">
          <cell r="C91" t="str">
            <v>ROURKELA</v>
          </cell>
          <cell r="D91">
            <v>83</v>
          </cell>
          <cell r="E91">
            <v>89</v>
          </cell>
        </row>
        <row r="92">
          <cell r="C92" t="str">
            <v>SALIPUR</v>
          </cell>
          <cell r="D92">
            <v>54</v>
          </cell>
          <cell r="E92">
            <v>58</v>
          </cell>
        </row>
        <row r="93">
          <cell r="C93" t="str">
            <v>SINGHPUR</v>
          </cell>
          <cell r="D93">
            <v>100</v>
          </cell>
          <cell r="E93">
            <v>108</v>
          </cell>
        </row>
        <row r="94">
          <cell r="C94" t="str">
            <v>SINGLA</v>
          </cell>
          <cell r="D94">
            <v>129</v>
          </cell>
          <cell r="E94">
            <v>139</v>
          </cell>
        </row>
        <row r="95">
          <cell r="C95" t="str">
            <v>SORO</v>
          </cell>
          <cell r="D95">
            <v>62</v>
          </cell>
          <cell r="E95">
            <v>67</v>
          </cell>
        </row>
        <row r="96">
          <cell r="C96" t="str">
            <v>SUNDARGARH</v>
          </cell>
          <cell r="D96">
            <v>83</v>
          </cell>
          <cell r="E96">
            <v>89</v>
          </cell>
        </row>
        <row r="97">
          <cell r="C97" t="str">
            <v>TALCHER</v>
          </cell>
          <cell r="D97">
            <v>62</v>
          </cell>
          <cell r="E97">
            <v>67</v>
          </cell>
        </row>
        <row r="98">
          <cell r="C98" t="str">
            <v>THAKURMUNDA</v>
          </cell>
          <cell r="D98">
            <v>227</v>
          </cell>
          <cell r="E98">
            <v>244</v>
          </cell>
        </row>
        <row r="99">
          <cell r="C99" t="str">
            <v>UDALA</v>
          </cell>
          <cell r="D99">
            <v>133</v>
          </cell>
          <cell r="E99">
            <v>143</v>
          </cell>
        </row>
        <row r="100">
          <cell r="C100" t="str">
            <v>BAGUDI</v>
          </cell>
          <cell r="D100">
            <v>75</v>
          </cell>
          <cell r="E100">
            <v>81</v>
          </cell>
        </row>
        <row r="101">
          <cell r="C101" t="str">
            <v>BARIPADA</v>
          </cell>
          <cell r="D101">
            <v>103</v>
          </cell>
          <cell r="E101">
            <v>111</v>
          </cell>
        </row>
        <row r="102">
          <cell r="C102" t="str">
            <v>NAYAHATA</v>
          </cell>
          <cell r="D102">
            <v>91</v>
          </cell>
          <cell r="E102">
            <v>98</v>
          </cell>
        </row>
        <row r="103">
          <cell r="C103" t="str">
            <v>JODA</v>
          </cell>
          <cell r="D103">
            <v>193</v>
          </cell>
          <cell r="E103">
            <v>207</v>
          </cell>
        </row>
        <row r="104">
          <cell r="C104" t="str">
            <v>SAMBALPUR</v>
          </cell>
          <cell r="D104">
            <v>83</v>
          </cell>
          <cell r="E104">
            <v>89</v>
          </cell>
        </row>
        <row r="105">
          <cell r="C105" t="str">
            <v>JHINEI</v>
          </cell>
          <cell r="D105">
            <v>133</v>
          </cell>
          <cell r="E105">
            <v>143</v>
          </cell>
        </row>
        <row r="106">
          <cell r="C106" t="str">
            <v>DEHURDA</v>
          </cell>
          <cell r="D106">
            <v>182</v>
          </cell>
          <cell r="E106">
            <v>196</v>
          </cell>
        </row>
        <row r="107">
          <cell r="C107" t="str">
            <v>RAYAGADA</v>
          </cell>
          <cell r="D107">
            <v>121</v>
          </cell>
          <cell r="E107">
            <v>130</v>
          </cell>
        </row>
        <row r="108">
          <cell r="C108" t="str">
            <v>BHOGRAI</v>
          </cell>
          <cell r="D108">
            <v>199</v>
          </cell>
          <cell r="E108">
            <v>214</v>
          </cell>
        </row>
        <row r="109">
          <cell r="C109" t="str">
            <v>DEULIA THENGA</v>
          </cell>
          <cell r="D109">
            <v>62</v>
          </cell>
          <cell r="E109">
            <v>67</v>
          </cell>
        </row>
        <row r="110">
          <cell r="C110" t="str">
            <v>MATIAPADA</v>
          </cell>
          <cell r="D110">
            <v>69</v>
          </cell>
          <cell r="E110">
            <v>74</v>
          </cell>
        </row>
        <row r="111">
          <cell r="C111" t="str">
            <v>RAJ SUNAKHALA</v>
          </cell>
          <cell r="D111">
            <v>87</v>
          </cell>
          <cell r="E111">
            <v>94</v>
          </cell>
        </row>
        <row r="112">
          <cell r="C112" t="str">
            <v>DHENKIKOTE</v>
          </cell>
          <cell r="D112">
            <v>127</v>
          </cell>
          <cell r="E112">
            <v>137</v>
          </cell>
        </row>
        <row r="113">
          <cell r="C113" t="str">
            <v>SARANAKUL</v>
          </cell>
          <cell r="D113">
            <v>110</v>
          </cell>
          <cell r="E113">
            <v>118</v>
          </cell>
        </row>
        <row r="114">
          <cell r="C114" t="str">
            <v>CUTTACK</v>
          </cell>
          <cell r="D114">
            <v>39</v>
          </cell>
          <cell r="E114">
            <v>42</v>
          </cell>
        </row>
        <row r="115">
          <cell r="C115" t="str">
            <v>GHANTAGHARPATNA</v>
          </cell>
          <cell r="D115">
            <v>99</v>
          </cell>
          <cell r="E115">
            <v>106</v>
          </cell>
        </row>
        <row r="116">
          <cell r="C116" t="str">
            <v>JHUMPURA</v>
          </cell>
          <cell r="D116">
            <v>127</v>
          </cell>
          <cell r="E116">
            <v>137</v>
          </cell>
        </row>
        <row r="117">
          <cell r="C117" t="str">
            <v>BARI</v>
          </cell>
          <cell r="D117">
            <v>99</v>
          </cell>
          <cell r="E117">
            <v>106</v>
          </cell>
        </row>
        <row r="118">
          <cell r="C118" t="str">
            <v>BALIA BALASORE</v>
          </cell>
          <cell r="D118">
            <v>77</v>
          </cell>
          <cell r="E118">
            <v>83</v>
          </cell>
        </row>
        <row r="119">
          <cell r="C119" t="str">
            <v>TANGI</v>
          </cell>
          <cell r="D119">
            <v>80</v>
          </cell>
          <cell r="E119">
            <v>86</v>
          </cell>
        </row>
        <row r="120">
          <cell r="C120" t="str">
            <v>NIALI</v>
          </cell>
          <cell r="D120">
            <v>66</v>
          </cell>
          <cell r="E120">
            <v>71</v>
          </cell>
        </row>
        <row r="121">
          <cell r="C121" t="str">
            <v>PHULBANI</v>
          </cell>
          <cell r="D121">
            <v>165</v>
          </cell>
          <cell r="E121">
            <v>177</v>
          </cell>
        </row>
        <row r="122">
          <cell r="C122" t="str">
            <v>ARAKHAPATANA</v>
          </cell>
          <cell r="D122">
            <v>77</v>
          </cell>
          <cell r="E122">
            <v>83</v>
          </cell>
        </row>
        <row r="123">
          <cell r="C123" t="str">
            <v>JAGATPUR</v>
          </cell>
          <cell r="D123">
            <v>50</v>
          </cell>
          <cell r="E123">
            <v>54</v>
          </cell>
        </row>
        <row r="124">
          <cell r="C124" t="str">
            <v>CONTAINMENT ROAD</v>
          </cell>
          <cell r="D124">
            <v>50</v>
          </cell>
          <cell r="E124">
            <v>54</v>
          </cell>
        </row>
        <row r="125">
          <cell r="C125" t="str">
            <v>BOUDH</v>
          </cell>
          <cell r="D125">
            <v>190</v>
          </cell>
          <cell r="E125">
            <v>204</v>
          </cell>
        </row>
        <row r="126">
          <cell r="C126" t="str">
            <v>BHANJANAGAR</v>
          </cell>
          <cell r="D126">
            <v>130</v>
          </cell>
          <cell r="E126">
            <v>140</v>
          </cell>
        </row>
        <row r="127">
          <cell r="C127" t="str">
            <v>KONARK</v>
          </cell>
          <cell r="D127">
            <v>89</v>
          </cell>
          <cell r="E127">
            <v>96</v>
          </cell>
        </row>
        <row r="128">
          <cell r="C128" t="str">
            <v>JOGESWARPUR</v>
          </cell>
          <cell r="D128">
            <v>62</v>
          </cell>
          <cell r="E128">
            <v>67</v>
          </cell>
        </row>
        <row r="129">
          <cell r="C129" t="str">
            <v>JHANJIRI MANGALA</v>
          </cell>
          <cell r="D129">
            <v>50</v>
          </cell>
          <cell r="E129">
            <v>54</v>
          </cell>
        </row>
        <row r="130">
          <cell r="C130" t="str">
            <v>JEYPORE</v>
          </cell>
          <cell r="D130">
            <v>135</v>
          </cell>
          <cell r="E130">
            <v>145</v>
          </cell>
        </row>
        <row r="131">
          <cell r="C131" t="str">
            <v>CANTONMENT ROAD</v>
          </cell>
          <cell r="D131">
            <v>39</v>
          </cell>
          <cell r="E131">
            <v>54</v>
          </cell>
        </row>
        <row r="132">
          <cell r="C132" t="str">
            <v>BOLANGIR</v>
          </cell>
          <cell r="D132">
            <v>110</v>
          </cell>
          <cell r="E132">
            <v>118</v>
          </cell>
        </row>
        <row r="133">
          <cell r="C133" t="str">
            <v>SIMILIGUDA</v>
          </cell>
          <cell r="D133">
            <v>185</v>
          </cell>
          <cell r="E133">
            <v>199</v>
          </cell>
        </row>
        <row r="134">
          <cell r="C134" t="str">
            <v>NABARANGPUR</v>
          </cell>
          <cell r="D134">
            <v>185</v>
          </cell>
          <cell r="E134">
            <v>199</v>
          </cell>
        </row>
        <row r="135">
          <cell r="C135" t="str">
            <v>KOTPAD</v>
          </cell>
          <cell r="D135">
            <v>190</v>
          </cell>
          <cell r="E135">
            <v>204</v>
          </cell>
        </row>
        <row r="136">
          <cell r="C136" t="str">
            <v>PARALAKHEMUNDI</v>
          </cell>
          <cell r="D136">
            <v>200</v>
          </cell>
          <cell r="E136">
            <v>215</v>
          </cell>
        </row>
        <row r="137">
          <cell r="C137" t="str">
            <v>MALKANGIRI</v>
          </cell>
          <cell r="D137">
            <v>230</v>
          </cell>
          <cell r="E137">
            <v>247</v>
          </cell>
        </row>
        <row r="138">
          <cell r="C138" t="str">
            <v>MOTER</v>
          </cell>
          <cell r="E138">
            <v>175</v>
          </cell>
        </row>
        <row r="139">
          <cell r="C139" t="str">
            <v>KORAPUT</v>
          </cell>
          <cell r="E139">
            <v>199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workbookViewId="0">
      <selection activeCell="T7" sqref="T7"/>
    </sheetView>
  </sheetViews>
  <sheetFormatPr defaultRowHeight="15"/>
  <cols>
    <col min="1" max="1" width="4.85546875" style="1" customWidth="1"/>
    <col min="2" max="2" width="10" style="3" customWidth="1"/>
    <col min="3" max="3" width="12.28515625" style="1" customWidth="1"/>
    <col min="4" max="4" width="8.5703125" style="2" customWidth="1"/>
    <col min="5" max="5" width="6.5703125" style="1" customWidth="1"/>
    <col min="6" max="6" width="17.42578125" style="1" customWidth="1"/>
    <col min="7" max="7" width="6" style="1" customWidth="1"/>
    <col min="8" max="8" width="7.140625" style="1" customWidth="1"/>
    <col min="9" max="9" width="6.5703125" style="1" customWidth="1"/>
    <col min="10" max="10" width="8" style="1" customWidth="1"/>
    <col min="11" max="11" width="7" style="1" customWidth="1"/>
    <col min="12" max="12" width="9.7109375" style="1" customWidth="1"/>
    <col min="13" max="13" width="9.5703125" style="1" bestFit="1" customWidth="1"/>
    <col min="14" max="14" width="37.28515625" style="1" bestFit="1" customWidth="1"/>
    <col min="15" max="16384" width="9.140625" style="1"/>
  </cols>
  <sheetData>
    <row r="1" spans="1:14" ht="69.75" customHeight="1" thickBot="1">
      <c r="A1" s="56"/>
      <c r="B1" s="57"/>
      <c r="C1" s="57"/>
      <c r="D1" s="57"/>
      <c r="E1" s="57"/>
      <c r="F1" s="57"/>
      <c r="G1" s="57"/>
      <c r="H1" s="58"/>
      <c r="I1" s="50" t="s">
        <v>11</v>
      </c>
      <c r="J1" s="51"/>
      <c r="K1" s="51"/>
      <c r="L1" s="52"/>
    </row>
    <row r="2" spans="1:14" ht="85.5" customHeight="1" thickBot="1">
      <c r="A2" s="59" t="s">
        <v>43</v>
      </c>
      <c r="B2" s="60"/>
      <c r="C2" s="60"/>
      <c r="D2" s="60"/>
      <c r="E2" s="60"/>
      <c r="F2" s="60"/>
      <c r="G2" s="60"/>
      <c r="H2" s="61"/>
      <c r="I2" s="53" t="s">
        <v>400</v>
      </c>
      <c r="J2" s="54"/>
      <c r="K2" s="54"/>
      <c r="L2" s="55"/>
      <c r="N2" s="43"/>
    </row>
    <row r="3" spans="1:14" ht="15" customHeight="1" thickBot="1">
      <c r="A3" s="5" t="s">
        <v>26</v>
      </c>
      <c r="B3" s="6" t="s">
        <v>1</v>
      </c>
      <c r="C3" s="6" t="s">
        <v>27</v>
      </c>
      <c r="D3" s="6" t="s">
        <v>28</v>
      </c>
      <c r="E3" s="6" t="s">
        <v>2</v>
      </c>
      <c r="F3" s="6" t="s">
        <v>3</v>
      </c>
      <c r="G3" s="6" t="s">
        <v>4</v>
      </c>
      <c r="H3" s="7" t="s">
        <v>5</v>
      </c>
      <c r="I3" s="7" t="s">
        <v>6</v>
      </c>
      <c r="J3" s="7" t="s">
        <v>8</v>
      </c>
      <c r="K3" s="7" t="s">
        <v>7</v>
      </c>
      <c r="L3" s="40" t="s">
        <v>12</v>
      </c>
      <c r="M3" s="41" t="s">
        <v>29</v>
      </c>
      <c r="N3" s="29" t="s">
        <v>56</v>
      </c>
    </row>
    <row r="4" spans="1:14" s="8" customFormat="1">
      <c r="A4" s="20">
        <v>1</v>
      </c>
      <c r="B4" s="21" t="s">
        <v>57</v>
      </c>
      <c r="C4" s="21" t="s">
        <v>58</v>
      </c>
      <c r="D4" s="21" t="s">
        <v>59</v>
      </c>
      <c r="E4" s="21" t="s">
        <v>13</v>
      </c>
      <c r="F4" s="22" t="s">
        <v>333</v>
      </c>
      <c r="G4" s="21">
        <v>3</v>
      </c>
      <c r="H4" s="23">
        <f>VLOOKUP(F4,'[1]GOPAL ZARDA'!$C$4:$E$149,3,FALSE)</f>
        <v>94</v>
      </c>
      <c r="I4" s="23">
        <v>0</v>
      </c>
      <c r="J4" s="23">
        <f t="shared" ref="J4:J35" si="0">G4*23</f>
        <v>69</v>
      </c>
      <c r="K4" s="23">
        <v>25</v>
      </c>
      <c r="L4" s="24">
        <f t="shared" ref="L4:L13" si="1">G4*H4+I4+J4+K4</f>
        <v>376</v>
      </c>
      <c r="M4" s="33"/>
      <c r="N4" s="30" t="s">
        <v>60</v>
      </c>
    </row>
    <row r="5" spans="1:14" s="8" customFormat="1">
      <c r="A5" s="25">
        <f>A4+1</f>
        <v>2</v>
      </c>
      <c r="B5" s="9" t="s">
        <v>57</v>
      </c>
      <c r="C5" s="9" t="s">
        <v>61</v>
      </c>
      <c r="D5" s="9" t="s">
        <v>62</v>
      </c>
      <c r="E5" s="9" t="s">
        <v>13</v>
      </c>
      <c r="F5" s="11" t="s">
        <v>333</v>
      </c>
      <c r="G5" s="9">
        <v>7</v>
      </c>
      <c r="H5" s="10">
        <f>VLOOKUP(F5,'[1]GOPAL ZARDA'!$C$4:$E$149,3,FALSE)</f>
        <v>94</v>
      </c>
      <c r="I5" s="10">
        <v>0</v>
      </c>
      <c r="J5" s="10">
        <f t="shared" si="0"/>
        <v>161</v>
      </c>
      <c r="K5" s="10">
        <v>25</v>
      </c>
      <c r="L5" s="26">
        <f t="shared" si="1"/>
        <v>844</v>
      </c>
      <c r="M5" s="33"/>
      <c r="N5" s="30" t="s">
        <v>60</v>
      </c>
    </row>
    <row r="6" spans="1:14" s="8" customFormat="1">
      <c r="A6" s="25">
        <f t="shared" ref="A6:A69" si="2">A5+1</f>
        <v>3</v>
      </c>
      <c r="B6" s="9" t="s">
        <v>57</v>
      </c>
      <c r="C6" s="9" t="s">
        <v>63</v>
      </c>
      <c r="D6" s="9" t="s">
        <v>64</v>
      </c>
      <c r="E6" s="9" t="s">
        <v>13</v>
      </c>
      <c r="F6" s="9" t="s">
        <v>38</v>
      </c>
      <c r="G6" s="9">
        <v>1</v>
      </c>
      <c r="H6" s="10">
        <f>VLOOKUP(F6,'[1]GOPAL ZARDA'!$C$4:$E$149,3,FALSE)</f>
        <v>96</v>
      </c>
      <c r="I6" s="10">
        <v>0</v>
      </c>
      <c r="J6" s="10">
        <f t="shared" si="0"/>
        <v>23</v>
      </c>
      <c r="K6" s="10">
        <v>25</v>
      </c>
      <c r="L6" s="26">
        <f t="shared" si="1"/>
        <v>144</v>
      </c>
      <c r="M6" s="33"/>
      <c r="N6" s="30" t="s">
        <v>65</v>
      </c>
    </row>
    <row r="7" spans="1:14" s="8" customFormat="1">
      <c r="A7" s="25">
        <f t="shared" si="2"/>
        <v>4</v>
      </c>
      <c r="B7" s="9" t="s">
        <v>66</v>
      </c>
      <c r="C7" s="9" t="s">
        <v>67</v>
      </c>
      <c r="D7" s="9" t="s">
        <v>68</v>
      </c>
      <c r="E7" s="9" t="s">
        <v>13</v>
      </c>
      <c r="F7" s="9" t="s">
        <v>69</v>
      </c>
      <c r="G7" s="9">
        <v>1</v>
      </c>
      <c r="H7" s="10">
        <f>VLOOKUP(F7,'[1]GOPAL ZARDA'!$C$4:$E$149,3,FALSE)</f>
        <v>118</v>
      </c>
      <c r="I7" s="10">
        <v>0</v>
      </c>
      <c r="J7" s="10">
        <f t="shared" si="0"/>
        <v>23</v>
      </c>
      <c r="K7" s="10">
        <v>25</v>
      </c>
      <c r="L7" s="26">
        <f t="shared" si="1"/>
        <v>166</v>
      </c>
      <c r="M7" s="33"/>
      <c r="N7" s="30" t="s">
        <v>70</v>
      </c>
    </row>
    <row r="8" spans="1:14" s="8" customFormat="1">
      <c r="A8" s="25">
        <f t="shared" si="2"/>
        <v>5</v>
      </c>
      <c r="B8" s="9" t="s">
        <v>66</v>
      </c>
      <c r="C8" s="9" t="s">
        <v>71</v>
      </c>
      <c r="D8" s="9" t="s">
        <v>72</v>
      </c>
      <c r="E8" s="9" t="s">
        <v>13</v>
      </c>
      <c r="F8" s="9" t="s">
        <v>39</v>
      </c>
      <c r="G8" s="9">
        <v>1</v>
      </c>
      <c r="H8" s="10">
        <f>VLOOKUP(F8,'[1]GOPAL ZARDA'!$C$4:$E$149,3,FALSE)</f>
        <v>196</v>
      </c>
      <c r="I8" s="10">
        <v>0</v>
      </c>
      <c r="J8" s="10">
        <f t="shared" si="0"/>
        <v>23</v>
      </c>
      <c r="K8" s="10">
        <v>25</v>
      </c>
      <c r="L8" s="26">
        <f t="shared" si="1"/>
        <v>244</v>
      </c>
      <c r="M8" s="33"/>
      <c r="N8" s="30" t="s">
        <v>73</v>
      </c>
    </row>
    <row r="9" spans="1:14" s="8" customFormat="1">
      <c r="A9" s="25">
        <f t="shared" si="2"/>
        <v>6</v>
      </c>
      <c r="B9" s="9" t="s">
        <v>66</v>
      </c>
      <c r="C9" s="9" t="s">
        <v>74</v>
      </c>
      <c r="D9" s="9" t="s">
        <v>75</v>
      </c>
      <c r="E9" s="9" t="s">
        <v>13</v>
      </c>
      <c r="F9" s="9" t="s">
        <v>39</v>
      </c>
      <c r="G9" s="9">
        <v>14</v>
      </c>
      <c r="H9" s="10">
        <f>VLOOKUP(F9,'[1]GOPAL ZARDA'!$C$4:$E$149,3,FALSE)</f>
        <v>196</v>
      </c>
      <c r="I9" s="10">
        <v>0</v>
      </c>
      <c r="J9" s="10">
        <f t="shared" si="0"/>
        <v>322</v>
      </c>
      <c r="K9" s="10">
        <v>25</v>
      </c>
      <c r="L9" s="26">
        <f t="shared" si="1"/>
        <v>3091</v>
      </c>
      <c r="M9" s="33"/>
      <c r="N9" s="30" t="s">
        <v>73</v>
      </c>
    </row>
    <row r="10" spans="1:14" s="8" customFormat="1">
      <c r="A10" s="25">
        <f t="shared" si="2"/>
        <v>7</v>
      </c>
      <c r="B10" s="9" t="s">
        <v>76</v>
      </c>
      <c r="C10" s="9" t="s">
        <v>77</v>
      </c>
      <c r="D10" s="9" t="s">
        <v>78</v>
      </c>
      <c r="E10" s="9" t="s">
        <v>13</v>
      </c>
      <c r="F10" s="9" t="s">
        <v>16</v>
      </c>
      <c r="G10" s="9">
        <v>15</v>
      </c>
      <c r="H10" s="10">
        <f>VLOOKUP(F10,'[1]GOPAL ZARDA'!$C$4:$E$149,3,FALSE)</f>
        <v>111</v>
      </c>
      <c r="I10" s="10">
        <v>0</v>
      </c>
      <c r="J10" s="10">
        <f t="shared" si="0"/>
        <v>345</v>
      </c>
      <c r="K10" s="10">
        <v>25</v>
      </c>
      <c r="L10" s="26">
        <f t="shared" si="1"/>
        <v>2035</v>
      </c>
      <c r="M10" s="33"/>
      <c r="N10" s="30" t="s">
        <v>79</v>
      </c>
    </row>
    <row r="11" spans="1:14" s="8" customFormat="1">
      <c r="A11" s="25">
        <f t="shared" si="2"/>
        <v>8</v>
      </c>
      <c r="B11" s="9" t="s">
        <v>76</v>
      </c>
      <c r="C11" s="9" t="s">
        <v>80</v>
      </c>
      <c r="D11" s="9" t="s">
        <v>81</v>
      </c>
      <c r="E11" s="9" t="s">
        <v>13</v>
      </c>
      <c r="F11" s="9" t="s">
        <v>52</v>
      </c>
      <c r="G11" s="9">
        <v>5</v>
      </c>
      <c r="H11" s="10">
        <f>VLOOKUP(F11,'[1]GOPAL ZARDA'!$C$4:$E$149,3,FALSE)</f>
        <v>71</v>
      </c>
      <c r="I11" s="10">
        <v>0</v>
      </c>
      <c r="J11" s="10">
        <f t="shared" si="0"/>
        <v>115</v>
      </c>
      <c r="K11" s="10">
        <v>25</v>
      </c>
      <c r="L11" s="26">
        <f t="shared" si="1"/>
        <v>495</v>
      </c>
      <c r="M11" s="33"/>
      <c r="N11" s="30" t="s">
        <v>82</v>
      </c>
    </row>
    <row r="12" spans="1:14" s="8" customFormat="1">
      <c r="A12" s="25">
        <f t="shared" si="2"/>
        <v>9</v>
      </c>
      <c r="B12" s="9" t="s">
        <v>83</v>
      </c>
      <c r="C12" s="9" t="s">
        <v>84</v>
      </c>
      <c r="D12" s="9" t="s">
        <v>85</v>
      </c>
      <c r="E12" s="9" t="s">
        <v>13</v>
      </c>
      <c r="F12" s="9" t="s">
        <v>21</v>
      </c>
      <c r="G12" s="9">
        <v>5</v>
      </c>
      <c r="H12" s="10">
        <f>VLOOKUP(F12,'[1]GOPAL ZARDA'!$C$4:$E$149,3,FALSE)</f>
        <v>139</v>
      </c>
      <c r="I12" s="10">
        <v>0</v>
      </c>
      <c r="J12" s="10">
        <f t="shared" si="0"/>
        <v>115</v>
      </c>
      <c r="K12" s="10">
        <v>25</v>
      </c>
      <c r="L12" s="26">
        <f t="shared" si="1"/>
        <v>835</v>
      </c>
      <c r="M12" s="33"/>
      <c r="N12" s="30" t="s">
        <v>86</v>
      </c>
    </row>
    <row r="13" spans="1:14" s="8" customFormat="1">
      <c r="A13" s="25">
        <f t="shared" si="2"/>
        <v>10</v>
      </c>
      <c r="B13" s="9" t="s">
        <v>83</v>
      </c>
      <c r="C13" s="9" t="s">
        <v>87</v>
      </c>
      <c r="D13" s="9" t="s">
        <v>88</v>
      </c>
      <c r="E13" s="9" t="s">
        <v>13</v>
      </c>
      <c r="F13" s="9" t="s">
        <v>14</v>
      </c>
      <c r="G13" s="9">
        <v>5</v>
      </c>
      <c r="H13" s="10">
        <f>VLOOKUP(F13,'[1]GOPAL ZARDA'!$C$4:$E$149,3,FALSE)</f>
        <v>139</v>
      </c>
      <c r="I13" s="10">
        <v>0</v>
      </c>
      <c r="J13" s="10">
        <f t="shared" si="0"/>
        <v>115</v>
      </c>
      <c r="K13" s="10">
        <v>25</v>
      </c>
      <c r="L13" s="26">
        <f t="shared" si="1"/>
        <v>835</v>
      </c>
      <c r="M13" s="33"/>
      <c r="N13" s="30" t="s">
        <v>89</v>
      </c>
    </row>
    <row r="14" spans="1:14" s="8" customFormat="1" ht="30">
      <c r="A14" s="25">
        <f t="shared" si="2"/>
        <v>11</v>
      </c>
      <c r="B14" s="9" t="s">
        <v>90</v>
      </c>
      <c r="C14" s="9" t="s">
        <v>91</v>
      </c>
      <c r="D14" s="9" t="s">
        <v>92</v>
      </c>
      <c r="E14" s="9" t="s">
        <v>13</v>
      </c>
      <c r="F14" s="9" t="s">
        <v>50</v>
      </c>
      <c r="G14" s="9">
        <v>2</v>
      </c>
      <c r="H14" s="10">
        <f>VLOOKUP(F14,'[1]GOPAL ZARDA'!$C$4:$E$149,3,FALSE)</f>
        <v>143</v>
      </c>
      <c r="I14" s="10">
        <v>0</v>
      </c>
      <c r="J14" s="10">
        <f t="shared" si="0"/>
        <v>46</v>
      </c>
      <c r="K14" s="10">
        <v>25</v>
      </c>
      <c r="L14" s="26">
        <f>8*H14+I14+J14+K14</f>
        <v>1215</v>
      </c>
      <c r="M14" s="33" t="s">
        <v>49</v>
      </c>
      <c r="N14" s="30" t="s">
        <v>93</v>
      </c>
    </row>
    <row r="15" spans="1:14" s="8" customFormat="1">
      <c r="A15" s="25">
        <f t="shared" si="2"/>
        <v>12</v>
      </c>
      <c r="B15" s="9" t="s">
        <v>90</v>
      </c>
      <c r="C15" s="9" t="s">
        <v>94</v>
      </c>
      <c r="D15" s="9" t="s">
        <v>95</v>
      </c>
      <c r="E15" s="9" t="s">
        <v>13</v>
      </c>
      <c r="F15" s="9" t="s">
        <v>22</v>
      </c>
      <c r="G15" s="9">
        <v>23</v>
      </c>
      <c r="H15" s="10">
        <f>VLOOKUP(F15,'[1]GOPAL ZARDA'!$C$4:$E$149,3,FALSE)</f>
        <v>74</v>
      </c>
      <c r="I15" s="10">
        <v>0</v>
      </c>
      <c r="J15" s="10">
        <f t="shared" si="0"/>
        <v>529</v>
      </c>
      <c r="K15" s="10">
        <v>25</v>
      </c>
      <c r="L15" s="26">
        <f t="shared" ref="L15:L24" si="3">G15*H15+I15+J15+K15</f>
        <v>2256</v>
      </c>
      <c r="M15" s="33"/>
      <c r="N15" s="30" t="s">
        <v>96</v>
      </c>
    </row>
    <row r="16" spans="1:14" s="8" customFormat="1">
      <c r="A16" s="25">
        <f t="shared" si="2"/>
        <v>13</v>
      </c>
      <c r="B16" s="9" t="s">
        <v>90</v>
      </c>
      <c r="C16" s="9" t="s">
        <v>97</v>
      </c>
      <c r="D16" s="9" t="s">
        <v>98</v>
      </c>
      <c r="E16" s="9" t="s">
        <v>13</v>
      </c>
      <c r="F16" s="9" t="s">
        <v>48</v>
      </c>
      <c r="G16" s="9">
        <v>1</v>
      </c>
      <c r="H16" s="10">
        <f>VLOOKUP(F16,'[1]GOPAL ZARDA'!$C$4:$E$149,3,FALSE)</f>
        <v>145</v>
      </c>
      <c r="I16" s="10">
        <v>0</v>
      </c>
      <c r="J16" s="10">
        <f t="shared" si="0"/>
        <v>23</v>
      </c>
      <c r="K16" s="10">
        <v>25</v>
      </c>
      <c r="L16" s="26">
        <f t="shared" si="3"/>
        <v>193</v>
      </c>
      <c r="M16" s="33"/>
      <c r="N16" s="30" t="s">
        <v>99</v>
      </c>
    </row>
    <row r="17" spans="1:14" s="8" customFormat="1">
      <c r="A17" s="25">
        <f t="shared" si="2"/>
        <v>14</v>
      </c>
      <c r="B17" s="9" t="s">
        <v>90</v>
      </c>
      <c r="C17" s="9" t="s">
        <v>100</v>
      </c>
      <c r="D17" s="9" t="s">
        <v>101</v>
      </c>
      <c r="E17" s="9" t="s">
        <v>13</v>
      </c>
      <c r="F17" s="9" t="s">
        <v>102</v>
      </c>
      <c r="G17" s="9">
        <v>20</v>
      </c>
      <c r="H17" s="10">
        <f>VLOOKUP(F17,'[1]GOPAL ZARDA'!$C$4:$E$149,3,FALSE)</f>
        <v>83</v>
      </c>
      <c r="I17" s="10">
        <v>0</v>
      </c>
      <c r="J17" s="10">
        <f t="shared" si="0"/>
        <v>460</v>
      </c>
      <c r="K17" s="10">
        <v>25</v>
      </c>
      <c r="L17" s="26">
        <f t="shared" si="3"/>
        <v>2145</v>
      </c>
      <c r="M17" s="33"/>
      <c r="N17" s="30" t="s">
        <v>103</v>
      </c>
    </row>
    <row r="18" spans="1:14" s="18" customFormat="1">
      <c r="A18" s="27">
        <f t="shared" si="2"/>
        <v>15</v>
      </c>
      <c r="B18" s="11" t="s">
        <v>90</v>
      </c>
      <c r="C18" s="11" t="s">
        <v>104</v>
      </c>
      <c r="D18" s="11" t="s">
        <v>105</v>
      </c>
      <c r="E18" s="11" t="s">
        <v>13</v>
      </c>
      <c r="F18" s="11" t="s">
        <v>396</v>
      </c>
      <c r="G18" s="11">
        <v>3</v>
      </c>
      <c r="H18" s="17">
        <f>VLOOKUP(F18,'[1]GOPAL ZARDA'!$C$4:$E$149,3,FALSE)</f>
        <v>95</v>
      </c>
      <c r="I18" s="17">
        <v>6</v>
      </c>
      <c r="J18" s="17">
        <f t="shared" si="0"/>
        <v>69</v>
      </c>
      <c r="K18" s="17">
        <v>25</v>
      </c>
      <c r="L18" s="28">
        <f t="shared" si="3"/>
        <v>385</v>
      </c>
      <c r="M18" s="34"/>
      <c r="N18" s="31" t="s">
        <v>106</v>
      </c>
    </row>
    <row r="19" spans="1:14" s="8" customFormat="1">
      <c r="A19" s="25">
        <f t="shared" si="2"/>
        <v>16</v>
      </c>
      <c r="B19" s="9" t="s">
        <v>90</v>
      </c>
      <c r="C19" s="9" t="s">
        <v>107</v>
      </c>
      <c r="D19" s="9" t="s">
        <v>108</v>
      </c>
      <c r="E19" s="9" t="s">
        <v>13</v>
      </c>
      <c r="F19" s="9" t="s">
        <v>44</v>
      </c>
      <c r="G19" s="9">
        <v>1</v>
      </c>
      <c r="H19" s="10">
        <f>VLOOKUP(F19,'[1]GOPAL ZARDA'!$C$4:$E$149,3,FALSE)</f>
        <v>83</v>
      </c>
      <c r="I19" s="10">
        <v>0</v>
      </c>
      <c r="J19" s="10">
        <f t="shared" si="0"/>
        <v>23</v>
      </c>
      <c r="K19" s="10">
        <v>25</v>
      </c>
      <c r="L19" s="26">
        <f t="shared" si="3"/>
        <v>131</v>
      </c>
      <c r="M19" s="33"/>
      <c r="N19" s="30" t="s">
        <v>109</v>
      </c>
    </row>
    <row r="20" spans="1:14" s="8" customFormat="1">
      <c r="A20" s="25">
        <f t="shared" si="2"/>
        <v>17</v>
      </c>
      <c r="B20" s="9" t="s">
        <v>90</v>
      </c>
      <c r="C20" s="9" t="s">
        <v>110</v>
      </c>
      <c r="D20" s="9" t="s">
        <v>111</v>
      </c>
      <c r="E20" s="9" t="s">
        <v>13</v>
      </c>
      <c r="F20" s="9" t="s">
        <v>36</v>
      </c>
      <c r="G20" s="9">
        <v>10</v>
      </c>
      <c r="H20" s="10">
        <f>VLOOKUP(F20,'[1]GOPAL ZARDA'!$C$4:$E$149,3,FALSE)</f>
        <v>98</v>
      </c>
      <c r="I20" s="10">
        <v>0</v>
      </c>
      <c r="J20" s="10">
        <f t="shared" si="0"/>
        <v>230</v>
      </c>
      <c r="K20" s="10">
        <v>25</v>
      </c>
      <c r="L20" s="26">
        <f t="shared" si="3"/>
        <v>1235</v>
      </c>
      <c r="M20" s="33"/>
      <c r="N20" s="30" t="s">
        <v>112</v>
      </c>
    </row>
    <row r="21" spans="1:14" s="8" customFormat="1">
      <c r="A21" s="25">
        <f t="shared" si="2"/>
        <v>18</v>
      </c>
      <c r="B21" s="9" t="s">
        <v>90</v>
      </c>
      <c r="C21" s="9" t="s">
        <v>113</v>
      </c>
      <c r="D21" s="9" t="s">
        <v>114</v>
      </c>
      <c r="E21" s="9" t="s">
        <v>13</v>
      </c>
      <c r="F21" s="9" t="s">
        <v>36</v>
      </c>
      <c r="G21" s="9">
        <v>1</v>
      </c>
      <c r="H21" s="10">
        <f>VLOOKUP(F21,'[1]GOPAL ZARDA'!$C$4:$E$149,3,FALSE)</f>
        <v>98</v>
      </c>
      <c r="I21" s="10">
        <v>0</v>
      </c>
      <c r="J21" s="10">
        <f t="shared" si="0"/>
        <v>23</v>
      </c>
      <c r="K21" s="10">
        <v>25</v>
      </c>
      <c r="L21" s="26">
        <f t="shared" si="3"/>
        <v>146</v>
      </c>
      <c r="M21" s="33"/>
      <c r="N21" s="30" t="s">
        <v>112</v>
      </c>
    </row>
    <row r="22" spans="1:14" s="8" customFormat="1">
      <c r="A22" s="25">
        <f t="shared" si="2"/>
        <v>19</v>
      </c>
      <c r="B22" s="9" t="s">
        <v>90</v>
      </c>
      <c r="C22" s="9" t="s">
        <v>115</v>
      </c>
      <c r="D22" s="9" t="s">
        <v>116</v>
      </c>
      <c r="E22" s="9" t="s">
        <v>13</v>
      </c>
      <c r="F22" s="9" t="s">
        <v>23</v>
      </c>
      <c r="G22" s="9">
        <v>1</v>
      </c>
      <c r="H22" s="10">
        <f>VLOOKUP(F22,'[1]GOPAL ZARDA'!$C$4:$E$149,3,FALSE)</f>
        <v>108</v>
      </c>
      <c r="I22" s="10">
        <v>0</v>
      </c>
      <c r="J22" s="10">
        <f t="shared" si="0"/>
        <v>23</v>
      </c>
      <c r="K22" s="10">
        <v>25</v>
      </c>
      <c r="L22" s="26">
        <f t="shared" si="3"/>
        <v>156</v>
      </c>
      <c r="M22" s="33"/>
      <c r="N22" s="30" t="s">
        <v>117</v>
      </c>
    </row>
    <row r="23" spans="1:14" s="8" customFormat="1">
      <c r="A23" s="25">
        <f t="shared" si="2"/>
        <v>20</v>
      </c>
      <c r="B23" s="9" t="s">
        <v>90</v>
      </c>
      <c r="C23" s="9" t="s">
        <v>118</v>
      </c>
      <c r="D23" s="9" t="s">
        <v>119</v>
      </c>
      <c r="E23" s="9" t="s">
        <v>13</v>
      </c>
      <c r="F23" s="9" t="s">
        <v>23</v>
      </c>
      <c r="G23" s="9">
        <v>1</v>
      </c>
      <c r="H23" s="10">
        <f>VLOOKUP(F23,'[1]GOPAL ZARDA'!$C$4:$E$149,3,FALSE)</f>
        <v>108</v>
      </c>
      <c r="I23" s="10">
        <v>0</v>
      </c>
      <c r="J23" s="10">
        <f t="shared" si="0"/>
        <v>23</v>
      </c>
      <c r="K23" s="10">
        <v>25</v>
      </c>
      <c r="L23" s="26">
        <f t="shared" si="3"/>
        <v>156</v>
      </c>
      <c r="M23" s="33"/>
      <c r="N23" s="30" t="s">
        <v>120</v>
      </c>
    </row>
    <row r="24" spans="1:14" s="8" customFormat="1" ht="30">
      <c r="A24" s="25">
        <f t="shared" si="2"/>
        <v>21</v>
      </c>
      <c r="B24" s="9" t="s">
        <v>90</v>
      </c>
      <c r="C24" s="9" t="s">
        <v>121</v>
      </c>
      <c r="D24" s="9" t="s">
        <v>122</v>
      </c>
      <c r="E24" s="9" t="s">
        <v>13</v>
      </c>
      <c r="F24" s="9" t="s">
        <v>123</v>
      </c>
      <c r="G24" s="9">
        <v>1</v>
      </c>
      <c r="H24" s="10">
        <f>VLOOKUP(F24,'[1]GOPAL ZARDA'!$C$4:$E$149,3,FALSE)</f>
        <v>140</v>
      </c>
      <c r="I24" s="10">
        <v>0</v>
      </c>
      <c r="J24" s="10">
        <f t="shared" si="0"/>
        <v>23</v>
      </c>
      <c r="K24" s="10">
        <v>25</v>
      </c>
      <c r="L24" s="26">
        <f t="shared" si="3"/>
        <v>188</v>
      </c>
      <c r="M24" s="33" t="s">
        <v>49</v>
      </c>
      <c r="N24" s="30" t="s">
        <v>124</v>
      </c>
    </row>
    <row r="25" spans="1:14" s="8" customFormat="1" ht="30">
      <c r="A25" s="25">
        <f t="shared" si="2"/>
        <v>22</v>
      </c>
      <c r="B25" s="9" t="s">
        <v>90</v>
      </c>
      <c r="C25" s="9" t="s">
        <v>125</v>
      </c>
      <c r="D25" s="9" t="s">
        <v>126</v>
      </c>
      <c r="E25" s="9" t="s">
        <v>13</v>
      </c>
      <c r="F25" s="9" t="s">
        <v>123</v>
      </c>
      <c r="G25" s="9">
        <v>2</v>
      </c>
      <c r="H25" s="10">
        <f>VLOOKUP(F25,'[1]GOPAL ZARDA'!$C$4:$E$149,3,FALSE)</f>
        <v>140</v>
      </c>
      <c r="I25" s="10">
        <v>0</v>
      </c>
      <c r="J25" s="10">
        <f t="shared" si="0"/>
        <v>46</v>
      </c>
      <c r="K25" s="10">
        <v>25</v>
      </c>
      <c r="L25" s="26">
        <f>7*H25+I25+J25+K25</f>
        <v>1051</v>
      </c>
      <c r="M25" s="33" t="s">
        <v>49</v>
      </c>
      <c r="N25" s="30" t="s">
        <v>124</v>
      </c>
    </row>
    <row r="26" spans="1:14" s="8" customFormat="1">
      <c r="A26" s="25">
        <f t="shared" si="2"/>
        <v>23</v>
      </c>
      <c r="B26" s="9" t="s">
        <v>90</v>
      </c>
      <c r="C26" s="9" t="s">
        <v>127</v>
      </c>
      <c r="D26" s="9" t="s">
        <v>128</v>
      </c>
      <c r="E26" s="9" t="s">
        <v>13</v>
      </c>
      <c r="F26" s="9" t="s">
        <v>32</v>
      </c>
      <c r="G26" s="9">
        <v>1</v>
      </c>
      <c r="H26" s="10">
        <f>VLOOKUP(F26,'[1]GOPAL ZARDA'!$C$4:$E$149,3,FALSE)</f>
        <v>67</v>
      </c>
      <c r="I26" s="10">
        <v>0</v>
      </c>
      <c r="J26" s="10">
        <f t="shared" si="0"/>
        <v>23</v>
      </c>
      <c r="K26" s="10">
        <v>25</v>
      </c>
      <c r="L26" s="26">
        <f t="shared" ref="L26:L53" si="4">G26*H26+I26+J26+K26</f>
        <v>115</v>
      </c>
      <c r="M26" s="33"/>
      <c r="N26" s="30" t="s">
        <v>129</v>
      </c>
    </row>
    <row r="27" spans="1:14" s="8" customFormat="1">
      <c r="A27" s="25">
        <f t="shared" si="2"/>
        <v>24</v>
      </c>
      <c r="B27" s="9" t="s">
        <v>90</v>
      </c>
      <c r="C27" s="9" t="s">
        <v>130</v>
      </c>
      <c r="D27" s="9" t="s">
        <v>131</v>
      </c>
      <c r="E27" s="9" t="s">
        <v>13</v>
      </c>
      <c r="F27" s="9" t="s">
        <v>17</v>
      </c>
      <c r="G27" s="9">
        <v>1</v>
      </c>
      <c r="H27" s="10">
        <f>VLOOKUP(F27,'[1]GOPAL ZARDA'!$C$4:$E$149,3,FALSE)</f>
        <v>60</v>
      </c>
      <c r="I27" s="10">
        <v>0</v>
      </c>
      <c r="J27" s="10">
        <f t="shared" si="0"/>
        <v>23</v>
      </c>
      <c r="K27" s="10">
        <v>25</v>
      </c>
      <c r="L27" s="26">
        <f t="shared" si="4"/>
        <v>108</v>
      </c>
      <c r="M27" s="33"/>
      <c r="N27" s="30" t="s">
        <v>132</v>
      </c>
    </row>
    <row r="28" spans="1:14" s="8" customFormat="1">
      <c r="A28" s="25">
        <f t="shared" si="2"/>
        <v>25</v>
      </c>
      <c r="B28" s="9" t="s">
        <v>133</v>
      </c>
      <c r="C28" s="9" t="s">
        <v>134</v>
      </c>
      <c r="D28" s="9" t="s">
        <v>135</v>
      </c>
      <c r="E28" s="9" t="s">
        <v>13</v>
      </c>
      <c r="F28" s="9" t="s">
        <v>33</v>
      </c>
      <c r="G28" s="9">
        <v>17</v>
      </c>
      <c r="H28" s="10">
        <f>VLOOKUP(F28,'[1]GOPAL ZARDA'!$C$4:$E$149,3,FALSE)</f>
        <v>67</v>
      </c>
      <c r="I28" s="10">
        <v>0</v>
      </c>
      <c r="J28" s="10">
        <f t="shared" si="0"/>
        <v>391</v>
      </c>
      <c r="K28" s="10">
        <v>25</v>
      </c>
      <c r="L28" s="26">
        <f t="shared" si="4"/>
        <v>1555</v>
      </c>
      <c r="M28" s="33"/>
      <c r="N28" s="30" t="s">
        <v>136</v>
      </c>
    </row>
    <row r="29" spans="1:14" s="8" customFormat="1">
      <c r="A29" s="25">
        <f t="shared" si="2"/>
        <v>26</v>
      </c>
      <c r="B29" s="9" t="s">
        <v>133</v>
      </c>
      <c r="C29" s="9" t="s">
        <v>137</v>
      </c>
      <c r="D29" s="9" t="s">
        <v>138</v>
      </c>
      <c r="E29" s="9" t="s">
        <v>13</v>
      </c>
      <c r="F29" s="9" t="s">
        <v>16</v>
      </c>
      <c r="G29" s="9">
        <v>1</v>
      </c>
      <c r="H29" s="10">
        <f>VLOOKUP(F29,'[1]GOPAL ZARDA'!$C$4:$E$149,3,FALSE)</f>
        <v>111</v>
      </c>
      <c r="I29" s="10">
        <v>0</v>
      </c>
      <c r="J29" s="10">
        <f t="shared" si="0"/>
        <v>23</v>
      </c>
      <c r="K29" s="10">
        <v>25</v>
      </c>
      <c r="L29" s="26">
        <f t="shared" si="4"/>
        <v>159</v>
      </c>
      <c r="M29" s="33"/>
      <c r="N29" s="30" t="s">
        <v>79</v>
      </c>
    </row>
    <row r="30" spans="1:14" s="8" customFormat="1">
      <c r="A30" s="25">
        <f t="shared" si="2"/>
        <v>27</v>
      </c>
      <c r="B30" s="9" t="s">
        <v>133</v>
      </c>
      <c r="C30" s="9" t="s">
        <v>139</v>
      </c>
      <c r="D30" s="9" t="s">
        <v>140</v>
      </c>
      <c r="E30" s="9" t="s">
        <v>13</v>
      </c>
      <c r="F30" s="9" t="s">
        <v>17</v>
      </c>
      <c r="G30" s="9">
        <v>5</v>
      </c>
      <c r="H30" s="10">
        <f>VLOOKUP(F30,'[1]GOPAL ZARDA'!$C$4:$E$149,3,FALSE)</f>
        <v>60</v>
      </c>
      <c r="I30" s="10">
        <v>0</v>
      </c>
      <c r="J30" s="10">
        <f t="shared" si="0"/>
        <v>115</v>
      </c>
      <c r="K30" s="10">
        <v>25</v>
      </c>
      <c r="L30" s="26">
        <f t="shared" si="4"/>
        <v>440</v>
      </c>
      <c r="M30" s="33"/>
      <c r="N30" s="30" t="s">
        <v>132</v>
      </c>
    </row>
    <row r="31" spans="1:14" s="8" customFormat="1">
      <c r="A31" s="25">
        <f t="shared" si="2"/>
        <v>28</v>
      </c>
      <c r="B31" s="9" t="s">
        <v>133</v>
      </c>
      <c r="C31" s="9" t="s">
        <v>141</v>
      </c>
      <c r="D31" s="9" t="s">
        <v>142</v>
      </c>
      <c r="E31" s="9" t="s">
        <v>13</v>
      </c>
      <c r="F31" s="9" t="s">
        <v>17</v>
      </c>
      <c r="G31" s="9">
        <v>4</v>
      </c>
      <c r="H31" s="10">
        <f>VLOOKUP(F31,'[1]GOPAL ZARDA'!$C$4:$E$149,3,FALSE)</f>
        <v>60</v>
      </c>
      <c r="I31" s="10">
        <v>0</v>
      </c>
      <c r="J31" s="10">
        <f t="shared" si="0"/>
        <v>92</v>
      </c>
      <c r="K31" s="10">
        <v>25</v>
      </c>
      <c r="L31" s="26">
        <f t="shared" si="4"/>
        <v>357</v>
      </c>
      <c r="M31" s="33"/>
      <c r="N31" s="30" t="s">
        <v>132</v>
      </c>
    </row>
    <row r="32" spans="1:14" s="8" customFormat="1">
      <c r="A32" s="25">
        <f t="shared" si="2"/>
        <v>29</v>
      </c>
      <c r="B32" s="9" t="s">
        <v>133</v>
      </c>
      <c r="C32" s="9" t="s">
        <v>143</v>
      </c>
      <c r="D32" s="9" t="s">
        <v>144</v>
      </c>
      <c r="E32" s="9" t="s">
        <v>13</v>
      </c>
      <c r="F32" s="9" t="s">
        <v>14</v>
      </c>
      <c r="G32" s="9">
        <v>12</v>
      </c>
      <c r="H32" s="10">
        <f>VLOOKUP(F32,'[1]GOPAL ZARDA'!$C$4:$E$149,3,FALSE)</f>
        <v>139</v>
      </c>
      <c r="I32" s="10">
        <v>0</v>
      </c>
      <c r="J32" s="10">
        <f t="shared" si="0"/>
        <v>276</v>
      </c>
      <c r="K32" s="10">
        <v>25</v>
      </c>
      <c r="L32" s="26">
        <f t="shared" si="4"/>
        <v>1969</v>
      </c>
      <c r="M32" s="33"/>
      <c r="N32" s="30" t="s">
        <v>145</v>
      </c>
    </row>
    <row r="33" spans="1:14" s="8" customFormat="1">
      <c r="A33" s="25">
        <f t="shared" si="2"/>
        <v>30</v>
      </c>
      <c r="B33" s="9" t="s">
        <v>133</v>
      </c>
      <c r="C33" s="9" t="s">
        <v>146</v>
      </c>
      <c r="D33" s="9" t="s">
        <v>147</v>
      </c>
      <c r="E33" s="9" t="s">
        <v>13</v>
      </c>
      <c r="F33" s="9" t="s">
        <v>14</v>
      </c>
      <c r="G33" s="9">
        <v>5</v>
      </c>
      <c r="H33" s="10">
        <f>VLOOKUP(F33,'[1]GOPAL ZARDA'!$C$4:$E$149,3,FALSE)</f>
        <v>139</v>
      </c>
      <c r="I33" s="10">
        <v>0</v>
      </c>
      <c r="J33" s="10">
        <f t="shared" si="0"/>
        <v>115</v>
      </c>
      <c r="K33" s="10">
        <v>25</v>
      </c>
      <c r="L33" s="26">
        <f t="shared" si="4"/>
        <v>835</v>
      </c>
      <c r="M33" s="33"/>
      <c r="N33" s="30" t="s">
        <v>89</v>
      </c>
    </row>
    <row r="34" spans="1:14" s="8" customFormat="1">
      <c r="A34" s="25">
        <f t="shared" si="2"/>
        <v>31</v>
      </c>
      <c r="B34" s="9" t="s">
        <v>148</v>
      </c>
      <c r="C34" s="9" t="s">
        <v>149</v>
      </c>
      <c r="D34" s="9" t="s">
        <v>150</v>
      </c>
      <c r="E34" s="9" t="s">
        <v>13</v>
      </c>
      <c r="F34" s="9" t="s">
        <v>33</v>
      </c>
      <c r="G34" s="9">
        <v>10</v>
      </c>
      <c r="H34" s="10">
        <f>VLOOKUP(F34,'[1]GOPAL ZARDA'!$C$4:$E$149,3,FALSE)</f>
        <v>67</v>
      </c>
      <c r="I34" s="10">
        <v>0</v>
      </c>
      <c r="J34" s="10">
        <f t="shared" si="0"/>
        <v>230</v>
      </c>
      <c r="K34" s="10">
        <v>25</v>
      </c>
      <c r="L34" s="26">
        <f t="shared" si="4"/>
        <v>925</v>
      </c>
      <c r="M34" s="33"/>
      <c r="N34" s="30" t="s">
        <v>151</v>
      </c>
    </row>
    <row r="35" spans="1:14" s="8" customFormat="1">
      <c r="A35" s="25">
        <f t="shared" si="2"/>
        <v>32</v>
      </c>
      <c r="B35" s="9" t="s">
        <v>148</v>
      </c>
      <c r="C35" s="9" t="s">
        <v>152</v>
      </c>
      <c r="D35" s="9" t="s">
        <v>153</v>
      </c>
      <c r="E35" s="9" t="s">
        <v>13</v>
      </c>
      <c r="F35" s="9" t="s">
        <v>23</v>
      </c>
      <c r="G35" s="9">
        <v>14</v>
      </c>
      <c r="H35" s="10">
        <f>VLOOKUP(F35,'[1]GOPAL ZARDA'!$C$4:$E$149,3,FALSE)</f>
        <v>108</v>
      </c>
      <c r="I35" s="10">
        <v>0</v>
      </c>
      <c r="J35" s="10">
        <f t="shared" si="0"/>
        <v>322</v>
      </c>
      <c r="K35" s="10">
        <v>25</v>
      </c>
      <c r="L35" s="26">
        <f t="shared" si="4"/>
        <v>1859</v>
      </c>
      <c r="M35" s="33"/>
      <c r="N35" s="30" t="s">
        <v>154</v>
      </c>
    </row>
    <row r="36" spans="1:14" s="8" customFormat="1">
      <c r="A36" s="25">
        <f t="shared" si="2"/>
        <v>33</v>
      </c>
      <c r="B36" s="9" t="s">
        <v>148</v>
      </c>
      <c r="C36" s="9" t="s">
        <v>155</v>
      </c>
      <c r="D36" s="9" t="s">
        <v>156</v>
      </c>
      <c r="E36" s="9" t="s">
        <v>13</v>
      </c>
      <c r="F36" s="9" t="s">
        <v>19</v>
      </c>
      <c r="G36" s="9">
        <v>11</v>
      </c>
      <c r="H36" s="10">
        <f>VLOOKUP(F36,'[1]GOPAL ZARDA'!$C$4:$E$149,3,FALSE)</f>
        <v>67</v>
      </c>
      <c r="I36" s="10">
        <v>0</v>
      </c>
      <c r="J36" s="10">
        <f t="shared" ref="J36:J67" si="5">G36*23</f>
        <v>253</v>
      </c>
      <c r="K36" s="10">
        <v>25</v>
      </c>
      <c r="L36" s="26">
        <f t="shared" si="4"/>
        <v>1015</v>
      </c>
      <c r="M36" s="33"/>
      <c r="N36" s="30" t="s">
        <v>157</v>
      </c>
    </row>
    <row r="37" spans="1:14" s="8" customFormat="1">
      <c r="A37" s="25">
        <f t="shared" si="2"/>
        <v>34</v>
      </c>
      <c r="B37" s="9" t="s">
        <v>148</v>
      </c>
      <c r="C37" s="9" t="s">
        <v>158</v>
      </c>
      <c r="D37" s="9" t="s">
        <v>159</v>
      </c>
      <c r="E37" s="9" t="s">
        <v>13</v>
      </c>
      <c r="F37" s="9" t="s">
        <v>19</v>
      </c>
      <c r="G37" s="9">
        <v>3</v>
      </c>
      <c r="H37" s="10">
        <f>VLOOKUP(F37,'[1]GOPAL ZARDA'!$C$4:$E$149,3,FALSE)</f>
        <v>67</v>
      </c>
      <c r="I37" s="10">
        <v>0</v>
      </c>
      <c r="J37" s="10">
        <f t="shared" si="5"/>
        <v>69</v>
      </c>
      <c r="K37" s="10">
        <v>25</v>
      </c>
      <c r="L37" s="26">
        <f t="shared" si="4"/>
        <v>295</v>
      </c>
      <c r="M37" s="33"/>
      <c r="N37" s="30" t="s">
        <v>157</v>
      </c>
    </row>
    <row r="38" spans="1:14" s="8" customFormat="1">
      <c r="A38" s="25">
        <f t="shared" si="2"/>
        <v>35</v>
      </c>
      <c r="B38" s="9" t="s">
        <v>148</v>
      </c>
      <c r="C38" s="9" t="s">
        <v>160</v>
      </c>
      <c r="D38" s="9" t="s">
        <v>161</v>
      </c>
      <c r="E38" s="9" t="s">
        <v>13</v>
      </c>
      <c r="F38" s="9" t="s">
        <v>15</v>
      </c>
      <c r="G38" s="9">
        <v>3</v>
      </c>
      <c r="H38" s="10">
        <f>VLOOKUP(F38,'[1]GOPAL ZARDA'!$C$4:$E$149,3,FALSE)</f>
        <v>67</v>
      </c>
      <c r="I38" s="10">
        <v>0</v>
      </c>
      <c r="J38" s="10">
        <f t="shared" si="5"/>
        <v>69</v>
      </c>
      <c r="K38" s="10">
        <v>25</v>
      </c>
      <c r="L38" s="26">
        <f t="shared" si="4"/>
        <v>295</v>
      </c>
      <c r="M38" s="33"/>
      <c r="N38" s="30" t="s">
        <v>162</v>
      </c>
    </row>
    <row r="39" spans="1:14" s="8" customFormat="1">
      <c r="A39" s="25">
        <f t="shared" si="2"/>
        <v>36</v>
      </c>
      <c r="B39" s="9" t="s">
        <v>148</v>
      </c>
      <c r="C39" s="9" t="s">
        <v>163</v>
      </c>
      <c r="D39" s="9" t="s">
        <v>164</v>
      </c>
      <c r="E39" s="9" t="s">
        <v>13</v>
      </c>
      <c r="F39" s="9" t="s">
        <v>15</v>
      </c>
      <c r="G39" s="9">
        <v>2</v>
      </c>
      <c r="H39" s="10">
        <f>VLOOKUP(F39,'[1]GOPAL ZARDA'!$C$4:$E$149,3,FALSE)</f>
        <v>67</v>
      </c>
      <c r="I39" s="10">
        <v>0</v>
      </c>
      <c r="J39" s="10">
        <f t="shared" si="5"/>
        <v>46</v>
      </c>
      <c r="K39" s="10">
        <v>25</v>
      </c>
      <c r="L39" s="26">
        <f t="shared" si="4"/>
        <v>205</v>
      </c>
      <c r="M39" s="33"/>
      <c r="N39" s="30" t="s">
        <v>162</v>
      </c>
    </row>
    <row r="40" spans="1:14" s="8" customFormat="1">
      <c r="A40" s="25">
        <f t="shared" si="2"/>
        <v>37</v>
      </c>
      <c r="B40" s="9" t="s">
        <v>148</v>
      </c>
      <c r="C40" s="9" t="s">
        <v>165</v>
      </c>
      <c r="D40" s="9" t="s">
        <v>166</v>
      </c>
      <c r="E40" s="9" t="s">
        <v>13</v>
      </c>
      <c r="F40" s="9" t="s">
        <v>18</v>
      </c>
      <c r="G40" s="9">
        <v>1</v>
      </c>
      <c r="H40" s="10">
        <f>VLOOKUP(F40,'[1]GOPAL ZARDA'!$C$4:$E$149,3,FALSE)</f>
        <v>86</v>
      </c>
      <c r="I40" s="10">
        <v>0</v>
      </c>
      <c r="J40" s="10">
        <f t="shared" si="5"/>
        <v>23</v>
      </c>
      <c r="K40" s="10">
        <v>25</v>
      </c>
      <c r="L40" s="26">
        <f t="shared" si="4"/>
        <v>134</v>
      </c>
      <c r="M40" s="33"/>
      <c r="N40" s="30" t="s">
        <v>167</v>
      </c>
    </row>
    <row r="41" spans="1:14" s="8" customFormat="1">
      <c r="A41" s="25">
        <f t="shared" si="2"/>
        <v>38</v>
      </c>
      <c r="B41" s="9" t="s">
        <v>148</v>
      </c>
      <c r="C41" s="9" t="s">
        <v>168</v>
      </c>
      <c r="D41" s="9" t="s">
        <v>169</v>
      </c>
      <c r="E41" s="9" t="s">
        <v>13</v>
      </c>
      <c r="F41" s="9" t="s">
        <v>18</v>
      </c>
      <c r="G41" s="9">
        <v>6</v>
      </c>
      <c r="H41" s="10">
        <f>VLOOKUP(F41,'[1]GOPAL ZARDA'!$C$4:$E$149,3,FALSE)</f>
        <v>86</v>
      </c>
      <c r="I41" s="10">
        <v>0</v>
      </c>
      <c r="J41" s="10">
        <f t="shared" si="5"/>
        <v>138</v>
      </c>
      <c r="K41" s="10">
        <v>25</v>
      </c>
      <c r="L41" s="26">
        <f t="shared" si="4"/>
        <v>679</v>
      </c>
      <c r="M41" s="33"/>
      <c r="N41" s="30" t="s">
        <v>167</v>
      </c>
    </row>
    <row r="42" spans="1:14" s="8" customFormat="1">
      <c r="A42" s="25">
        <f t="shared" si="2"/>
        <v>39</v>
      </c>
      <c r="B42" s="11" t="s">
        <v>148</v>
      </c>
      <c r="C42" s="11" t="s">
        <v>170</v>
      </c>
      <c r="D42" s="11" t="s">
        <v>171</v>
      </c>
      <c r="E42" s="9" t="s">
        <v>13</v>
      </c>
      <c r="F42" s="11" t="s">
        <v>39</v>
      </c>
      <c r="G42" s="11">
        <v>10</v>
      </c>
      <c r="H42" s="10">
        <f>VLOOKUP(F42,'[1]GOPAL ZARDA'!$C$4:$E$149,3,FALSE)</f>
        <v>196</v>
      </c>
      <c r="I42" s="10">
        <v>0</v>
      </c>
      <c r="J42" s="10">
        <f t="shared" si="5"/>
        <v>230</v>
      </c>
      <c r="K42" s="10">
        <v>25</v>
      </c>
      <c r="L42" s="26">
        <f t="shared" si="4"/>
        <v>2215</v>
      </c>
      <c r="M42" s="33"/>
      <c r="N42" s="31" t="s">
        <v>73</v>
      </c>
    </row>
    <row r="43" spans="1:14" s="8" customFormat="1">
      <c r="A43" s="25">
        <f t="shared" si="2"/>
        <v>40</v>
      </c>
      <c r="B43" s="9" t="s">
        <v>148</v>
      </c>
      <c r="C43" s="9" t="s">
        <v>172</v>
      </c>
      <c r="D43" s="9" t="s">
        <v>173</v>
      </c>
      <c r="E43" s="9" t="s">
        <v>13</v>
      </c>
      <c r="F43" s="9" t="s">
        <v>14</v>
      </c>
      <c r="G43" s="9">
        <v>8</v>
      </c>
      <c r="H43" s="10">
        <f>VLOOKUP(F43,'[1]GOPAL ZARDA'!$C$4:$E$149,3,FALSE)</f>
        <v>139</v>
      </c>
      <c r="I43" s="10">
        <v>0</v>
      </c>
      <c r="J43" s="10">
        <f t="shared" si="5"/>
        <v>184</v>
      </c>
      <c r="K43" s="10">
        <v>25</v>
      </c>
      <c r="L43" s="26">
        <f t="shared" si="4"/>
        <v>1321</v>
      </c>
      <c r="M43" s="33"/>
      <c r="N43" s="30" t="s">
        <v>89</v>
      </c>
    </row>
    <row r="44" spans="1:14" s="8" customFormat="1">
      <c r="A44" s="25">
        <f t="shared" si="2"/>
        <v>41</v>
      </c>
      <c r="B44" s="9" t="s">
        <v>148</v>
      </c>
      <c r="C44" s="9" t="s">
        <v>174</v>
      </c>
      <c r="D44" s="9" t="s">
        <v>175</v>
      </c>
      <c r="E44" s="9" t="s">
        <v>13</v>
      </c>
      <c r="F44" s="9" t="s">
        <v>32</v>
      </c>
      <c r="G44" s="9">
        <v>4</v>
      </c>
      <c r="H44" s="10">
        <f>VLOOKUP(F44,'[1]GOPAL ZARDA'!$C$4:$E$149,3,FALSE)</f>
        <v>67</v>
      </c>
      <c r="I44" s="10">
        <v>0</v>
      </c>
      <c r="J44" s="10">
        <f t="shared" si="5"/>
        <v>92</v>
      </c>
      <c r="K44" s="10">
        <v>25</v>
      </c>
      <c r="L44" s="26">
        <f t="shared" si="4"/>
        <v>385</v>
      </c>
      <c r="M44" s="33"/>
      <c r="N44" s="30" t="s">
        <v>129</v>
      </c>
    </row>
    <row r="45" spans="1:14" s="8" customFormat="1">
      <c r="A45" s="25">
        <f t="shared" si="2"/>
        <v>42</v>
      </c>
      <c r="B45" s="9" t="s">
        <v>148</v>
      </c>
      <c r="C45" s="9" t="s">
        <v>176</v>
      </c>
      <c r="D45" s="9" t="s">
        <v>177</v>
      </c>
      <c r="E45" s="9" t="s">
        <v>13</v>
      </c>
      <c r="F45" s="9" t="s">
        <v>25</v>
      </c>
      <c r="G45" s="9">
        <v>34</v>
      </c>
      <c r="H45" s="10">
        <f>VLOOKUP(F45,'[1]GOPAL ZARDA'!$C$4:$E$149,3,FALSE)</f>
        <v>83</v>
      </c>
      <c r="I45" s="10">
        <v>0</v>
      </c>
      <c r="J45" s="10">
        <f t="shared" si="5"/>
        <v>782</v>
      </c>
      <c r="K45" s="10">
        <v>25</v>
      </c>
      <c r="L45" s="26">
        <f t="shared" si="4"/>
        <v>3629</v>
      </c>
      <c r="M45" s="33"/>
      <c r="N45" s="30" t="s">
        <v>178</v>
      </c>
    </row>
    <row r="46" spans="1:14" s="18" customFormat="1">
      <c r="A46" s="27">
        <f t="shared" si="2"/>
        <v>43</v>
      </c>
      <c r="B46" s="11" t="s">
        <v>179</v>
      </c>
      <c r="C46" s="11" t="s">
        <v>180</v>
      </c>
      <c r="D46" s="19">
        <v>649</v>
      </c>
      <c r="E46" s="11" t="s">
        <v>13</v>
      </c>
      <c r="F46" s="11" t="s">
        <v>397</v>
      </c>
      <c r="G46" s="11">
        <v>12</v>
      </c>
      <c r="H46" s="17">
        <f>VLOOKUP(F46,'[1]GOPAL ZARDA'!$C$4:$E$149,3,FALSE)</f>
        <v>74</v>
      </c>
      <c r="I46" s="17">
        <v>0</v>
      </c>
      <c r="J46" s="17">
        <f t="shared" si="5"/>
        <v>276</v>
      </c>
      <c r="K46" s="17">
        <v>25</v>
      </c>
      <c r="L46" s="28">
        <f t="shared" si="4"/>
        <v>1189</v>
      </c>
      <c r="M46" s="34"/>
      <c r="N46" s="31" t="s">
        <v>182</v>
      </c>
    </row>
    <row r="47" spans="1:14" s="8" customFormat="1">
      <c r="A47" s="25">
        <f t="shared" si="2"/>
        <v>44</v>
      </c>
      <c r="B47" s="9" t="s">
        <v>179</v>
      </c>
      <c r="C47" s="9" t="s">
        <v>183</v>
      </c>
      <c r="D47" s="9" t="s">
        <v>181</v>
      </c>
      <c r="E47" s="9" t="s">
        <v>13</v>
      </c>
      <c r="F47" s="9" t="s">
        <v>41</v>
      </c>
      <c r="G47" s="9">
        <v>10</v>
      </c>
      <c r="H47" s="10">
        <f>VLOOKUP(F47,'[1]GOPAL ZARDA'!$C$4:$E$149,3,FALSE)</f>
        <v>86</v>
      </c>
      <c r="I47" s="10">
        <v>0</v>
      </c>
      <c r="J47" s="10">
        <f t="shared" si="5"/>
        <v>230</v>
      </c>
      <c r="K47" s="10">
        <v>25</v>
      </c>
      <c r="L47" s="26">
        <f t="shared" si="4"/>
        <v>1115</v>
      </c>
      <c r="M47" s="33"/>
      <c r="N47" s="30" t="s">
        <v>184</v>
      </c>
    </row>
    <row r="48" spans="1:14" s="8" customFormat="1">
      <c r="A48" s="25">
        <f t="shared" si="2"/>
        <v>45</v>
      </c>
      <c r="B48" s="9" t="s">
        <v>179</v>
      </c>
      <c r="C48" s="9" t="s">
        <v>185</v>
      </c>
      <c r="D48" s="9" t="s">
        <v>186</v>
      </c>
      <c r="E48" s="9" t="s">
        <v>13</v>
      </c>
      <c r="F48" s="9" t="s">
        <v>187</v>
      </c>
      <c r="G48" s="9">
        <v>2</v>
      </c>
      <c r="H48" s="10">
        <f>VLOOKUP(F48,'[1]GOPAL ZARDA'!$C$4:$E$149,3,FALSE)</f>
        <v>137</v>
      </c>
      <c r="I48" s="10">
        <v>0</v>
      </c>
      <c r="J48" s="10">
        <f t="shared" si="5"/>
        <v>46</v>
      </c>
      <c r="K48" s="10">
        <v>25</v>
      </c>
      <c r="L48" s="26">
        <f t="shared" si="4"/>
        <v>345</v>
      </c>
      <c r="M48" s="33"/>
      <c r="N48" s="30" t="s">
        <v>188</v>
      </c>
    </row>
    <row r="49" spans="1:14" s="8" customFormat="1">
      <c r="A49" s="25">
        <f t="shared" si="2"/>
        <v>46</v>
      </c>
      <c r="B49" s="11" t="s">
        <v>179</v>
      </c>
      <c r="C49" s="11" t="s">
        <v>189</v>
      </c>
      <c r="D49" s="11" t="s">
        <v>190</v>
      </c>
      <c r="E49" s="9" t="s">
        <v>13</v>
      </c>
      <c r="F49" s="11" t="s">
        <v>39</v>
      </c>
      <c r="G49" s="11">
        <v>19</v>
      </c>
      <c r="H49" s="10">
        <f>VLOOKUP(F49,'[1]GOPAL ZARDA'!$C$4:$E$149,3,FALSE)</f>
        <v>196</v>
      </c>
      <c r="I49" s="10">
        <v>0</v>
      </c>
      <c r="J49" s="10">
        <f t="shared" si="5"/>
        <v>437</v>
      </c>
      <c r="K49" s="10">
        <v>25</v>
      </c>
      <c r="L49" s="26">
        <f t="shared" si="4"/>
        <v>4186</v>
      </c>
      <c r="M49" s="33"/>
      <c r="N49" s="31" t="s">
        <v>73</v>
      </c>
    </row>
    <row r="50" spans="1:14" s="8" customFormat="1">
      <c r="A50" s="25">
        <f t="shared" si="2"/>
        <v>47</v>
      </c>
      <c r="B50" s="9" t="s">
        <v>179</v>
      </c>
      <c r="C50" s="9" t="s">
        <v>191</v>
      </c>
      <c r="D50" s="9" t="s">
        <v>192</v>
      </c>
      <c r="E50" s="9" t="s">
        <v>13</v>
      </c>
      <c r="F50" s="9" t="s">
        <v>21</v>
      </c>
      <c r="G50" s="9">
        <v>5</v>
      </c>
      <c r="H50" s="10">
        <f>VLOOKUP(F50,'[1]GOPAL ZARDA'!$C$4:$E$149,3,FALSE)</f>
        <v>139</v>
      </c>
      <c r="I50" s="10">
        <v>0</v>
      </c>
      <c r="J50" s="10">
        <f t="shared" si="5"/>
        <v>115</v>
      </c>
      <c r="K50" s="10">
        <v>25</v>
      </c>
      <c r="L50" s="26">
        <f t="shared" si="4"/>
        <v>835</v>
      </c>
      <c r="M50" s="33"/>
      <c r="N50" s="30" t="s">
        <v>86</v>
      </c>
    </row>
    <row r="51" spans="1:14" s="8" customFormat="1">
      <c r="A51" s="25">
        <f t="shared" si="2"/>
        <v>48</v>
      </c>
      <c r="B51" s="9" t="s">
        <v>179</v>
      </c>
      <c r="C51" s="9" t="s">
        <v>193</v>
      </c>
      <c r="D51" s="9" t="s">
        <v>194</v>
      </c>
      <c r="E51" s="9" t="s">
        <v>13</v>
      </c>
      <c r="F51" s="9" t="s">
        <v>31</v>
      </c>
      <c r="G51" s="9">
        <v>3</v>
      </c>
      <c r="H51" s="10">
        <f>VLOOKUP(F51,'[1]GOPAL ZARDA'!$C$4:$E$149,3,FALSE)</f>
        <v>67</v>
      </c>
      <c r="I51" s="10">
        <v>0</v>
      </c>
      <c r="J51" s="10">
        <f t="shared" si="5"/>
        <v>69</v>
      </c>
      <c r="K51" s="10">
        <v>25</v>
      </c>
      <c r="L51" s="26">
        <f t="shared" si="4"/>
        <v>295</v>
      </c>
      <c r="M51" s="33"/>
      <c r="N51" s="30" t="s">
        <v>195</v>
      </c>
    </row>
    <row r="52" spans="1:14" s="8" customFormat="1">
      <c r="A52" s="25">
        <f t="shared" si="2"/>
        <v>49</v>
      </c>
      <c r="B52" s="9" t="s">
        <v>179</v>
      </c>
      <c r="C52" s="9" t="s">
        <v>196</v>
      </c>
      <c r="D52" s="9" t="s">
        <v>197</v>
      </c>
      <c r="E52" s="9" t="s">
        <v>13</v>
      </c>
      <c r="F52" s="9" t="s">
        <v>31</v>
      </c>
      <c r="G52" s="9">
        <v>9</v>
      </c>
      <c r="H52" s="10">
        <f>VLOOKUP(F52,'[1]GOPAL ZARDA'!$C$4:$E$149,3,FALSE)</f>
        <v>67</v>
      </c>
      <c r="I52" s="10">
        <v>0</v>
      </c>
      <c r="J52" s="10">
        <f t="shared" si="5"/>
        <v>207</v>
      </c>
      <c r="K52" s="10">
        <v>25</v>
      </c>
      <c r="L52" s="26">
        <f t="shared" si="4"/>
        <v>835</v>
      </c>
      <c r="M52" s="33"/>
      <c r="N52" s="30" t="s">
        <v>195</v>
      </c>
    </row>
    <row r="53" spans="1:14" s="8" customFormat="1">
      <c r="A53" s="25">
        <f t="shared" si="2"/>
        <v>50</v>
      </c>
      <c r="B53" s="9" t="s">
        <v>198</v>
      </c>
      <c r="C53" s="9" t="s">
        <v>199</v>
      </c>
      <c r="D53" s="9" t="s">
        <v>200</v>
      </c>
      <c r="E53" s="9" t="s">
        <v>13</v>
      </c>
      <c r="F53" s="9" t="s">
        <v>46</v>
      </c>
      <c r="G53" s="9">
        <v>5</v>
      </c>
      <c r="H53" s="10">
        <f>VLOOKUP(F53,'[1]GOPAL ZARDA'!$C$4:$E$149,3,FALSE)</f>
        <v>91</v>
      </c>
      <c r="I53" s="10">
        <v>0</v>
      </c>
      <c r="J53" s="10">
        <f t="shared" si="5"/>
        <v>115</v>
      </c>
      <c r="K53" s="10">
        <v>25</v>
      </c>
      <c r="L53" s="26">
        <f t="shared" si="4"/>
        <v>595</v>
      </c>
      <c r="M53" s="33"/>
      <c r="N53" s="30" t="s">
        <v>201</v>
      </c>
    </row>
    <row r="54" spans="1:14" s="8" customFormat="1" ht="30">
      <c r="A54" s="25">
        <f t="shared" si="2"/>
        <v>51</v>
      </c>
      <c r="B54" s="9" t="s">
        <v>198</v>
      </c>
      <c r="C54" s="9" t="s">
        <v>202</v>
      </c>
      <c r="D54" s="9" t="s">
        <v>203</v>
      </c>
      <c r="E54" s="9" t="s">
        <v>13</v>
      </c>
      <c r="F54" s="9" t="s">
        <v>204</v>
      </c>
      <c r="G54" s="9">
        <v>5</v>
      </c>
      <c r="H54" s="10">
        <f>VLOOKUP(F54,'[1]GOPAL ZARDA'!$C$4:$E$149,3,FALSE)</f>
        <v>143</v>
      </c>
      <c r="I54" s="10">
        <v>0</v>
      </c>
      <c r="J54" s="10">
        <f t="shared" si="5"/>
        <v>115</v>
      </c>
      <c r="K54" s="10">
        <v>25</v>
      </c>
      <c r="L54" s="26">
        <f>8*H54+I54+J54+K54</f>
        <v>1284</v>
      </c>
      <c r="M54" s="33" t="s">
        <v>49</v>
      </c>
      <c r="N54" s="30" t="s">
        <v>205</v>
      </c>
    </row>
    <row r="55" spans="1:14" s="8" customFormat="1">
      <c r="A55" s="25">
        <f t="shared" si="2"/>
        <v>52</v>
      </c>
      <c r="B55" s="9" t="s">
        <v>198</v>
      </c>
      <c r="C55" s="9" t="s">
        <v>206</v>
      </c>
      <c r="D55" s="9" t="s">
        <v>207</v>
      </c>
      <c r="E55" s="9" t="s">
        <v>13</v>
      </c>
      <c r="F55" s="9" t="s">
        <v>36</v>
      </c>
      <c r="G55" s="9">
        <v>10</v>
      </c>
      <c r="H55" s="10">
        <f>VLOOKUP(F55,'[1]GOPAL ZARDA'!$C$4:$E$149,3,FALSE)</f>
        <v>98</v>
      </c>
      <c r="I55" s="10">
        <v>0</v>
      </c>
      <c r="J55" s="10">
        <f t="shared" si="5"/>
        <v>230</v>
      </c>
      <c r="K55" s="10">
        <v>25</v>
      </c>
      <c r="L55" s="26">
        <f t="shared" ref="L55:L77" si="6">G55*H55+I55+J55+K55</f>
        <v>1235</v>
      </c>
      <c r="M55" s="33"/>
      <c r="N55" s="30" t="s">
        <v>112</v>
      </c>
    </row>
    <row r="56" spans="1:14" s="8" customFormat="1">
      <c r="A56" s="25">
        <f t="shared" si="2"/>
        <v>53</v>
      </c>
      <c r="B56" s="9" t="s">
        <v>198</v>
      </c>
      <c r="C56" s="9" t="s">
        <v>208</v>
      </c>
      <c r="D56" s="9" t="s">
        <v>209</v>
      </c>
      <c r="E56" s="9" t="s">
        <v>13</v>
      </c>
      <c r="F56" s="9" t="s">
        <v>25</v>
      </c>
      <c r="G56" s="9">
        <v>15</v>
      </c>
      <c r="H56" s="10">
        <f>VLOOKUP(F56,'[1]GOPAL ZARDA'!$C$4:$E$149,3,FALSE)</f>
        <v>83</v>
      </c>
      <c r="I56" s="10">
        <v>0</v>
      </c>
      <c r="J56" s="10">
        <f t="shared" si="5"/>
        <v>345</v>
      </c>
      <c r="K56" s="10">
        <v>25</v>
      </c>
      <c r="L56" s="26">
        <f t="shared" si="6"/>
        <v>1615</v>
      </c>
      <c r="M56" s="33"/>
      <c r="N56" s="30" t="s">
        <v>210</v>
      </c>
    </row>
    <row r="57" spans="1:14" s="8" customFormat="1">
      <c r="A57" s="25">
        <f t="shared" si="2"/>
        <v>54</v>
      </c>
      <c r="B57" s="9" t="s">
        <v>198</v>
      </c>
      <c r="C57" s="9" t="s">
        <v>211</v>
      </c>
      <c r="D57" s="9" t="s">
        <v>212</v>
      </c>
      <c r="E57" s="9" t="s">
        <v>13</v>
      </c>
      <c r="F57" s="9" t="s">
        <v>42</v>
      </c>
      <c r="G57" s="9">
        <v>7</v>
      </c>
      <c r="H57" s="10">
        <f>VLOOKUP(F57,'[1]GOPAL ZARDA'!$C$4:$E$149,3,FALSE)</f>
        <v>214</v>
      </c>
      <c r="I57" s="10">
        <v>0</v>
      </c>
      <c r="J57" s="10">
        <f t="shared" si="5"/>
        <v>161</v>
      </c>
      <c r="K57" s="10">
        <v>25</v>
      </c>
      <c r="L57" s="26">
        <f t="shared" si="6"/>
        <v>1684</v>
      </c>
      <c r="M57" s="33"/>
      <c r="N57" s="30" t="s">
        <v>213</v>
      </c>
    </row>
    <row r="58" spans="1:14" s="8" customFormat="1">
      <c r="A58" s="25">
        <f t="shared" si="2"/>
        <v>55</v>
      </c>
      <c r="B58" s="9" t="s">
        <v>198</v>
      </c>
      <c r="C58" s="9" t="s">
        <v>214</v>
      </c>
      <c r="D58" s="9" t="s">
        <v>215</v>
      </c>
      <c r="E58" s="9" t="s">
        <v>13</v>
      </c>
      <c r="F58" s="9" t="s">
        <v>216</v>
      </c>
      <c r="G58" s="9">
        <v>4</v>
      </c>
      <c r="H58" s="10">
        <f>VLOOKUP(F58,'[1]GOPAL ZARDA'!$C$4:$E$149,3,FALSE)</f>
        <v>177</v>
      </c>
      <c r="I58" s="10">
        <v>0</v>
      </c>
      <c r="J58" s="10">
        <f t="shared" si="5"/>
        <v>92</v>
      </c>
      <c r="K58" s="10">
        <v>25</v>
      </c>
      <c r="L58" s="26">
        <f t="shared" si="6"/>
        <v>825</v>
      </c>
      <c r="M58" s="33"/>
      <c r="N58" s="30" t="s">
        <v>217</v>
      </c>
    </row>
    <row r="59" spans="1:14" s="8" customFormat="1">
      <c r="A59" s="25">
        <f t="shared" si="2"/>
        <v>56</v>
      </c>
      <c r="B59" s="9" t="s">
        <v>218</v>
      </c>
      <c r="C59" s="9" t="s">
        <v>219</v>
      </c>
      <c r="D59" s="9" t="s">
        <v>220</v>
      </c>
      <c r="E59" s="9" t="s">
        <v>13</v>
      </c>
      <c r="F59" s="9" t="s">
        <v>48</v>
      </c>
      <c r="G59" s="9">
        <v>4</v>
      </c>
      <c r="H59" s="10">
        <f>VLOOKUP(F59,'[1]GOPAL ZARDA'!$C$4:$E$149,3,FALSE)</f>
        <v>145</v>
      </c>
      <c r="I59" s="10">
        <v>0</v>
      </c>
      <c r="J59" s="10">
        <f t="shared" si="5"/>
        <v>92</v>
      </c>
      <c r="K59" s="10">
        <v>25</v>
      </c>
      <c r="L59" s="26">
        <f t="shared" si="6"/>
        <v>697</v>
      </c>
      <c r="M59" s="33"/>
      <c r="N59" s="30" t="s">
        <v>99</v>
      </c>
    </row>
    <row r="60" spans="1:14" s="8" customFormat="1">
      <c r="A60" s="25">
        <f t="shared" si="2"/>
        <v>57</v>
      </c>
      <c r="B60" s="9" t="s">
        <v>221</v>
      </c>
      <c r="C60" s="9" t="s">
        <v>222</v>
      </c>
      <c r="D60" s="9" t="s">
        <v>223</v>
      </c>
      <c r="E60" s="9" t="s">
        <v>13</v>
      </c>
      <c r="F60" s="9" t="s">
        <v>32</v>
      </c>
      <c r="G60" s="9">
        <v>3</v>
      </c>
      <c r="H60" s="10">
        <f>VLOOKUP(F60,'[1]GOPAL ZARDA'!$C$4:$E$149,3,FALSE)</f>
        <v>67</v>
      </c>
      <c r="I60" s="10">
        <v>0</v>
      </c>
      <c r="J60" s="10">
        <f t="shared" si="5"/>
        <v>69</v>
      </c>
      <c r="K60" s="10">
        <v>25</v>
      </c>
      <c r="L60" s="26">
        <f t="shared" si="6"/>
        <v>295</v>
      </c>
      <c r="M60" s="33"/>
      <c r="N60" s="30" t="s">
        <v>129</v>
      </c>
    </row>
    <row r="61" spans="1:14" s="8" customFormat="1">
      <c r="A61" s="25">
        <f t="shared" si="2"/>
        <v>58</v>
      </c>
      <c r="B61" s="9" t="s">
        <v>224</v>
      </c>
      <c r="C61" s="9" t="s">
        <v>225</v>
      </c>
      <c r="D61" s="19">
        <v>692</v>
      </c>
      <c r="E61" s="9" t="s">
        <v>13</v>
      </c>
      <c r="F61" s="9" t="s">
        <v>15</v>
      </c>
      <c r="G61" s="9">
        <v>6</v>
      </c>
      <c r="H61" s="10">
        <f>VLOOKUP(F61,'[1]GOPAL ZARDA'!$C$4:$E$149,3,FALSE)</f>
        <v>67</v>
      </c>
      <c r="I61" s="10">
        <v>0</v>
      </c>
      <c r="J61" s="10">
        <f t="shared" si="5"/>
        <v>138</v>
      </c>
      <c r="K61" s="10">
        <v>25</v>
      </c>
      <c r="L61" s="26">
        <f t="shared" si="6"/>
        <v>565</v>
      </c>
      <c r="M61" s="33"/>
      <c r="N61" s="30" t="s">
        <v>162</v>
      </c>
    </row>
    <row r="62" spans="1:14" s="18" customFormat="1">
      <c r="A62" s="27">
        <f t="shared" si="2"/>
        <v>59</v>
      </c>
      <c r="B62" s="11" t="s">
        <v>224</v>
      </c>
      <c r="C62" s="11" t="s">
        <v>226</v>
      </c>
      <c r="D62" s="19">
        <v>693</v>
      </c>
      <c r="E62" s="11" t="s">
        <v>13</v>
      </c>
      <c r="F62" s="11" t="s">
        <v>15</v>
      </c>
      <c r="G62" s="11">
        <v>1</v>
      </c>
      <c r="H62" s="17">
        <f>VLOOKUP(F62,'[1]GOPAL ZARDA'!$C$4:$E$149,3,FALSE)</f>
        <v>67</v>
      </c>
      <c r="I62" s="17">
        <v>0</v>
      </c>
      <c r="J62" s="17">
        <f t="shared" si="5"/>
        <v>23</v>
      </c>
      <c r="K62" s="17">
        <v>25</v>
      </c>
      <c r="L62" s="28">
        <f t="shared" si="6"/>
        <v>115</v>
      </c>
      <c r="M62" s="34"/>
      <c r="N62" s="31" t="s">
        <v>162</v>
      </c>
    </row>
    <row r="63" spans="1:14" s="8" customFormat="1">
      <c r="A63" s="25">
        <f t="shared" si="2"/>
        <v>60</v>
      </c>
      <c r="B63" s="9" t="s">
        <v>224</v>
      </c>
      <c r="C63" s="9" t="s">
        <v>227</v>
      </c>
      <c r="D63" s="9" t="s">
        <v>228</v>
      </c>
      <c r="E63" s="9" t="s">
        <v>13</v>
      </c>
      <c r="F63" s="9" t="s">
        <v>52</v>
      </c>
      <c r="G63" s="9">
        <v>9</v>
      </c>
      <c r="H63" s="10">
        <f>VLOOKUP(F63,'[1]GOPAL ZARDA'!$C$4:$E$149,3,FALSE)</f>
        <v>71</v>
      </c>
      <c r="I63" s="10">
        <v>0</v>
      </c>
      <c r="J63" s="10">
        <f t="shared" si="5"/>
        <v>207</v>
      </c>
      <c r="K63" s="10">
        <v>25</v>
      </c>
      <c r="L63" s="26">
        <f t="shared" si="6"/>
        <v>871</v>
      </c>
      <c r="M63" s="33"/>
      <c r="N63" s="30" t="s">
        <v>82</v>
      </c>
    </row>
    <row r="64" spans="1:14" s="8" customFormat="1">
      <c r="A64" s="25">
        <f t="shared" si="2"/>
        <v>61</v>
      </c>
      <c r="B64" s="9" t="s">
        <v>224</v>
      </c>
      <c r="C64" s="9" t="s">
        <v>229</v>
      </c>
      <c r="D64" s="9" t="s">
        <v>230</v>
      </c>
      <c r="E64" s="9" t="s">
        <v>13</v>
      </c>
      <c r="F64" s="9" t="s">
        <v>52</v>
      </c>
      <c r="G64" s="9">
        <v>1</v>
      </c>
      <c r="H64" s="10">
        <f>VLOOKUP(F64,'[1]GOPAL ZARDA'!$C$4:$E$149,3,FALSE)</f>
        <v>71</v>
      </c>
      <c r="I64" s="10">
        <v>0</v>
      </c>
      <c r="J64" s="10">
        <f t="shared" si="5"/>
        <v>23</v>
      </c>
      <c r="K64" s="10">
        <v>25</v>
      </c>
      <c r="L64" s="26">
        <f t="shared" si="6"/>
        <v>119</v>
      </c>
      <c r="M64" s="33"/>
      <c r="N64" s="30" t="s">
        <v>82</v>
      </c>
    </row>
    <row r="65" spans="1:14" s="8" customFormat="1">
      <c r="A65" s="25">
        <f t="shared" si="2"/>
        <v>62</v>
      </c>
      <c r="B65" s="9" t="s">
        <v>224</v>
      </c>
      <c r="C65" s="9" t="s">
        <v>231</v>
      </c>
      <c r="D65" s="9" t="s">
        <v>232</v>
      </c>
      <c r="E65" s="9" t="s">
        <v>13</v>
      </c>
      <c r="F65" s="9" t="s">
        <v>16</v>
      </c>
      <c r="G65" s="9">
        <v>10</v>
      </c>
      <c r="H65" s="10">
        <f>VLOOKUP(F65,'[1]GOPAL ZARDA'!$C$4:$E$149,3,FALSE)</f>
        <v>111</v>
      </c>
      <c r="I65" s="10">
        <v>0</v>
      </c>
      <c r="J65" s="10">
        <f t="shared" si="5"/>
        <v>230</v>
      </c>
      <c r="K65" s="10">
        <v>25</v>
      </c>
      <c r="L65" s="26">
        <f t="shared" si="6"/>
        <v>1365</v>
      </c>
      <c r="M65" s="33"/>
      <c r="N65" s="30" t="s">
        <v>79</v>
      </c>
    </row>
    <row r="66" spans="1:14" s="8" customFormat="1">
      <c r="A66" s="25">
        <f t="shared" si="2"/>
        <v>63</v>
      </c>
      <c r="B66" s="9" t="s">
        <v>224</v>
      </c>
      <c r="C66" s="9" t="s">
        <v>233</v>
      </c>
      <c r="D66" s="9" t="s">
        <v>234</v>
      </c>
      <c r="E66" s="9" t="s">
        <v>13</v>
      </c>
      <c r="F66" s="9" t="s">
        <v>16</v>
      </c>
      <c r="G66" s="9">
        <v>1</v>
      </c>
      <c r="H66" s="10">
        <f>VLOOKUP(F66,'[1]GOPAL ZARDA'!$C$4:$E$149,3,FALSE)</f>
        <v>111</v>
      </c>
      <c r="I66" s="10">
        <v>0</v>
      </c>
      <c r="J66" s="10">
        <f t="shared" si="5"/>
        <v>23</v>
      </c>
      <c r="K66" s="10">
        <v>25</v>
      </c>
      <c r="L66" s="26">
        <f t="shared" si="6"/>
        <v>159</v>
      </c>
      <c r="M66" s="33"/>
      <c r="N66" s="30" t="s">
        <v>79</v>
      </c>
    </row>
    <row r="67" spans="1:14" s="8" customFormat="1">
      <c r="A67" s="25">
        <f t="shared" si="2"/>
        <v>64</v>
      </c>
      <c r="B67" s="9" t="s">
        <v>235</v>
      </c>
      <c r="C67" s="9" t="s">
        <v>236</v>
      </c>
      <c r="D67" s="9" t="s">
        <v>237</v>
      </c>
      <c r="E67" s="9" t="s">
        <v>13</v>
      </c>
      <c r="F67" s="9" t="s">
        <v>15</v>
      </c>
      <c r="G67" s="9">
        <v>8</v>
      </c>
      <c r="H67" s="10">
        <f>VLOOKUP(F67,'[1]GOPAL ZARDA'!$C$4:$E$149,3,FALSE)</f>
        <v>67</v>
      </c>
      <c r="I67" s="10">
        <v>0</v>
      </c>
      <c r="J67" s="10">
        <f t="shared" si="5"/>
        <v>184</v>
      </c>
      <c r="K67" s="10">
        <v>25</v>
      </c>
      <c r="L67" s="26">
        <f t="shared" si="6"/>
        <v>745</v>
      </c>
      <c r="M67" s="33"/>
      <c r="N67" s="30" t="s">
        <v>238</v>
      </c>
    </row>
    <row r="68" spans="1:14" s="8" customFormat="1">
      <c r="A68" s="25">
        <f t="shared" si="2"/>
        <v>65</v>
      </c>
      <c r="B68" s="9" t="s">
        <v>235</v>
      </c>
      <c r="C68" s="9" t="s">
        <v>239</v>
      </c>
      <c r="D68" s="9" t="s">
        <v>240</v>
      </c>
      <c r="E68" s="9" t="s">
        <v>13</v>
      </c>
      <c r="F68" s="9" t="s">
        <v>15</v>
      </c>
      <c r="G68" s="9">
        <v>27</v>
      </c>
      <c r="H68" s="10">
        <f>VLOOKUP(F68,'[1]GOPAL ZARDA'!$C$4:$E$149,3,FALSE)</f>
        <v>67</v>
      </c>
      <c r="I68" s="10">
        <v>0</v>
      </c>
      <c r="J68" s="10">
        <f t="shared" ref="J68:J99" si="7">G68*23</f>
        <v>621</v>
      </c>
      <c r="K68" s="10">
        <v>25</v>
      </c>
      <c r="L68" s="26">
        <f t="shared" si="6"/>
        <v>2455</v>
      </c>
      <c r="M68" s="33"/>
      <c r="N68" s="30" t="s">
        <v>238</v>
      </c>
    </row>
    <row r="69" spans="1:14" s="8" customFormat="1">
      <c r="A69" s="25">
        <f t="shared" si="2"/>
        <v>66</v>
      </c>
      <c r="B69" s="9" t="s">
        <v>235</v>
      </c>
      <c r="C69" s="9" t="s">
        <v>241</v>
      </c>
      <c r="D69" s="9" t="s">
        <v>242</v>
      </c>
      <c r="E69" s="9" t="s">
        <v>13</v>
      </c>
      <c r="F69" s="9" t="s">
        <v>20</v>
      </c>
      <c r="G69" s="9">
        <v>18</v>
      </c>
      <c r="H69" s="10">
        <f>VLOOKUP(F69,'[1]GOPAL ZARDA'!$C$4:$E$149,3,FALSE)</f>
        <v>102</v>
      </c>
      <c r="I69" s="10">
        <v>0</v>
      </c>
      <c r="J69" s="10">
        <f t="shared" si="7"/>
        <v>414</v>
      </c>
      <c r="K69" s="10">
        <v>25</v>
      </c>
      <c r="L69" s="26">
        <f t="shared" si="6"/>
        <v>2275</v>
      </c>
      <c r="M69" s="33"/>
      <c r="N69" s="30" t="s">
        <v>243</v>
      </c>
    </row>
    <row r="70" spans="1:14" s="8" customFormat="1">
      <c r="A70" s="25">
        <f t="shared" ref="A70:A130" si="8">A69+1</f>
        <v>67</v>
      </c>
      <c r="B70" s="9" t="s">
        <v>244</v>
      </c>
      <c r="C70" s="9" t="s">
        <v>245</v>
      </c>
      <c r="D70" s="9" t="s">
        <v>246</v>
      </c>
      <c r="E70" s="9" t="s">
        <v>13</v>
      </c>
      <c r="F70" s="9" t="s">
        <v>37</v>
      </c>
      <c r="G70" s="9">
        <v>1</v>
      </c>
      <c r="H70" s="10">
        <f>VLOOKUP(F70,'[1]GOPAL ZARDA'!$C$4:$E$149,3,FALSE)</f>
        <v>108</v>
      </c>
      <c r="I70" s="10">
        <v>0</v>
      </c>
      <c r="J70" s="10">
        <f t="shared" si="7"/>
        <v>23</v>
      </c>
      <c r="K70" s="10">
        <v>25</v>
      </c>
      <c r="L70" s="26">
        <f t="shared" si="6"/>
        <v>156</v>
      </c>
      <c r="M70" s="33"/>
      <c r="N70" s="30" t="s">
        <v>247</v>
      </c>
    </row>
    <row r="71" spans="1:14" s="8" customFormat="1">
      <c r="A71" s="25">
        <f t="shared" si="8"/>
        <v>68</v>
      </c>
      <c r="B71" s="9" t="s">
        <v>244</v>
      </c>
      <c r="C71" s="9" t="s">
        <v>248</v>
      </c>
      <c r="D71" s="9" t="s">
        <v>249</v>
      </c>
      <c r="E71" s="9" t="s">
        <v>13</v>
      </c>
      <c r="F71" s="9" t="s">
        <v>37</v>
      </c>
      <c r="G71" s="9">
        <v>10</v>
      </c>
      <c r="H71" s="10">
        <f>VLOOKUP(F71,'[1]GOPAL ZARDA'!$C$4:$E$149,3,FALSE)</f>
        <v>108</v>
      </c>
      <c r="I71" s="10">
        <v>0</v>
      </c>
      <c r="J71" s="10">
        <f t="shared" si="7"/>
        <v>230</v>
      </c>
      <c r="K71" s="10">
        <v>25</v>
      </c>
      <c r="L71" s="26">
        <f t="shared" si="6"/>
        <v>1335</v>
      </c>
      <c r="M71" s="33"/>
      <c r="N71" s="30" t="s">
        <v>247</v>
      </c>
    </row>
    <row r="72" spans="1:14" s="8" customFormat="1">
      <c r="A72" s="25">
        <f t="shared" si="8"/>
        <v>69</v>
      </c>
      <c r="B72" s="9" t="s">
        <v>244</v>
      </c>
      <c r="C72" s="9" t="s">
        <v>250</v>
      </c>
      <c r="D72" s="9" t="s">
        <v>251</v>
      </c>
      <c r="E72" s="9" t="s">
        <v>13</v>
      </c>
      <c r="F72" s="9" t="s">
        <v>40</v>
      </c>
      <c r="G72" s="9">
        <v>18</v>
      </c>
      <c r="H72" s="10">
        <f>VLOOKUP(F72,'[1]GOPAL ZARDA'!$C$4:$E$149,3,FALSE)</f>
        <v>102</v>
      </c>
      <c r="I72" s="10">
        <v>0</v>
      </c>
      <c r="J72" s="10">
        <f t="shared" si="7"/>
        <v>414</v>
      </c>
      <c r="K72" s="10">
        <v>25</v>
      </c>
      <c r="L72" s="26">
        <f t="shared" si="6"/>
        <v>2275</v>
      </c>
      <c r="M72" s="33"/>
      <c r="N72" s="30" t="s">
        <v>188</v>
      </c>
    </row>
    <row r="73" spans="1:14" s="8" customFormat="1">
      <c r="A73" s="25">
        <f t="shared" si="8"/>
        <v>70</v>
      </c>
      <c r="B73" s="9" t="s">
        <v>244</v>
      </c>
      <c r="C73" s="9" t="s">
        <v>252</v>
      </c>
      <c r="D73" s="9" t="s">
        <v>253</v>
      </c>
      <c r="E73" s="9" t="s">
        <v>13</v>
      </c>
      <c r="F73" s="9" t="s">
        <v>40</v>
      </c>
      <c r="G73" s="9">
        <v>3</v>
      </c>
      <c r="H73" s="10">
        <f>VLOOKUP(F73,'[1]GOPAL ZARDA'!$C$4:$E$149,3,FALSE)</f>
        <v>102</v>
      </c>
      <c r="I73" s="10">
        <v>0</v>
      </c>
      <c r="J73" s="10">
        <f t="shared" si="7"/>
        <v>69</v>
      </c>
      <c r="K73" s="10">
        <v>25</v>
      </c>
      <c r="L73" s="26">
        <f t="shared" si="6"/>
        <v>400</v>
      </c>
      <c r="M73" s="33"/>
      <c r="N73" s="30" t="s">
        <v>188</v>
      </c>
    </row>
    <row r="74" spans="1:14" s="8" customFormat="1">
      <c r="A74" s="25">
        <f t="shared" si="8"/>
        <v>71</v>
      </c>
      <c r="B74" s="9" t="s">
        <v>244</v>
      </c>
      <c r="C74" s="9" t="s">
        <v>254</v>
      </c>
      <c r="D74" s="9" t="s">
        <v>255</v>
      </c>
      <c r="E74" s="9" t="s">
        <v>13</v>
      </c>
      <c r="F74" s="9" t="s">
        <v>35</v>
      </c>
      <c r="G74" s="9">
        <v>6</v>
      </c>
      <c r="H74" s="10">
        <f>VLOOKUP(F74,'[1]GOPAL ZARDA'!$C$4:$E$149,3,FALSE)</f>
        <v>108</v>
      </c>
      <c r="I74" s="10">
        <v>0</v>
      </c>
      <c r="J74" s="10">
        <f t="shared" si="7"/>
        <v>138</v>
      </c>
      <c r="K74" s="10">
        <v>25</v>
      </c>
      <c r="L74" s="26">
        <f t="shared" si="6"/>
        <v>811</v>
      </c>
      <c r="M74" s="33"/>
      <c r="N74" s="30" t="s">
        <v>256</v>
      </c>
    </row>
    <row r="75" spans="1:14" s="8" customFormat="1">
      <c r="A75" s="25">
        <f t="shared" si="8"/>
        <v>72</v>
      </c>
      <c r="B75" s="9" t="s">
        <v>244</v>
      </c>
      <c r="C75" s="9" t="s">
        <v>257</v>
      </c>
      <c r="D75" s="9" t="s">
        <v>258</v>
      </c>
      <c r="E75" s="9" t="s">
        <v>13</v>
      </c>
      <c r="F75" s="9" t="s">
        <v>55</v>
      </c>
      <c r="G75" s="9">
        <v>20</v>
      </c>
      <c r="H75" s="10">
        <f>VLOOKUP(F75,'[1]GOPAL ZARDA'!$C$4:$E$149,3,FALSE)</f>
        <v>83</v>
      </c>
      <c r="I75" s="10">
        <v>0</v>
      </c>
      <c r="J75" s="10">
        <f t="shared" si="7"/>
        <v>460</v>
      </c>
      <c r="K75" s="10">
        <v>25</v>
      </c>
      <c r="L75" s="26">
        <f t="shared" si="6"/>
        <v>2145</v>
      </c>
      <c r="M75" s="33"/>
      <c r="N75" s="30" t="s">
        <v>259</v>
      </c>
    </row>
    <row r="76" spans="1:14" s="8" customFormat="1">
      <c r="A76" s="25">
        <f t="shared" si="8"/>
        <v>73</v>
      </c>
      <c r="B76" s="9" t="s">
        <v>244</v>
      </c>
      <c r="C76" s="9" t="s">
        <v>260</v>
      </c>
      <c r="D76" s="9" t="s">
        <v>261</v>
      </c>
      <c r="E76" s="9" t="s">
        <v>13</v>
      </c>
      <c r="F76" s="9" t="s">
        <v>55</v>
      </c>
      <c r="G76" s="9">
        <v>2</v>
      </c>
      <c r="H76" s="10">
        <f>VLOOKUP(F76,'[1]GOPAL ZARDA'!$C$4:$E$149,3,FALSE)</f>
        <v>83</v>
      </c>
      <c r="I76" s="10">
        <v>0</v>
      </c>
      <c r="J76" s="10">
        <f t="shared" si="7"/>
        <v>46</v>
      </c>
      <c r="K76" s="10">
        <v>25</v>
      </c>
      <c r="L76" s="26">
        <f t="shared" si="6"/>
        <v>237</v>
      </c>
      <c r="M76" s="33"/>
      <c r="N76" s="30" t="s">
        <v>259</v>
      </c>
    </row>
    <row r="77" spans="1:14" s="8" customFormat="1">
      <c r="A77" s="25">
        <f t="shared" si="8"/>
        <v>74</v>
      </c>
      <c r="B77" s="9" t="s">
        <v>244</v>
      </c>
      <c r="C77" s="9" t="s">
        <v>262</v>
      </c>
      <c r="D77" s="9" t="s">
        <v>263</v>
      </c>
      <c r="E77" s="9" t="s">
        <v>13</v>
      </c>
      <c r="F77" s="9" t="s">
        <v>398</v>
      </c>
      <c r="G77" s="9">
        <v>5</v>
      </c>
      <c r="H77" s="10">
        <f>VLOOKUP(F77,'[1]GOPAL ZARDA'!$C$4:$E$149,3,FALSE)</f>
        <v>199</v>
      </c>
      <c r="I77" s="10">
        <v>0</v>
      </c>
      <c r="J77" s="10">
        <f t="shared" si="7"/>
        <v>115</v>
      </c>
      <c r="K77" s="10">
        <v>25</v>
      </c>
      <c r="L77" s="26">
        <f t="shared" si="6"/>
        <v>1135</v>
      </c>
      <c r="M77" s="33"/>
      <c r="N77" s="30" t="s">
        <v>264</v>
      </c>
    </row>
    <row r="78" spans="1:14" s="8" customFormat="1">
      <c r="A78" s="25">
        <f t="shared" si="8"/>
        <v>75</v>
      </c>
      <c r="B78" s="9" t="s">
        <v>244</v>
      </c>
      <c r="C78" s="9" t="s">
        <v>265</v>
      </c>
      <c r="D78" s="9" t="s">
        <v>266</v>
      </c>
      <c r="E78" s="9" t="s">
        <v>13</v>
      </c>
      <c r="F78" s="9" t="s">
        <v>36</v>
      </c>
      <c r="G78" s="9">
        <v>12</v>
      </c>
      <c r="H78" s="10">
        <f>VLOOKUP(F78,'[1]GOPAL ZARDA'!$C$4:$E$149,3,FALSE)</f>
        <v>98</v>
      </c>
      <c r="I78" s="10">
        <v>0</v>
      </c>
      <c r="J78" s="10">
        <f t="shared" si="7"/>
        <v>276</v>
      </c>
      <c r="K78" s="10">
        <v>25</v>
      </c>
      <c r="L78" s="26">
        <f t="shared" ref="L78:L93" si="9">G78*H78+I78+J78+K78</f>
        <v>1477</v>
      </c>
      <c r="M78" s="33"/>
      <c r="N78" s="30" t="s">
        <v>112</v>
      </c>
    </row>
    <row r="79" spans="1:14" s="8" customFormat="1">
      <c r="A79" s="25">
        <f t="shared" si="8"/>
        <v>76</v>
      </c>
      <c r="B79" s="9" t="s">
        <v>244</v>
      </c>
      <c r="C79" s="9" t="s">
        <v>267</v>
      </c>
      <c r="D79" s="9" t="s">
        <v>268</v>
      </c>
      <c r="E79" s="9" t="s">
        <v>13</v>
      </c>
      <c r="F79" s="9" t="s">
        <v>18</v>
      </c>
      <c r="G79" s="9">
        <v>7</v>
      </c>
      <c r="H79" s="10">
        <f>VLOOKUP(F79,'[1]GOPAL ZARDA'!$C$4:$E$149,3,FALSE)</f>
        <v>86</v>
      </c>
      <c r="I79" s="10">
        <v>0</v>
      </c>
      <c r="J79" s="10">
        <f t="shared" si="7"/>
        <v>161</v>
      </c>
      <c r="K79" s="10">
        <v>25</v>
      </c>
      <c r="L79" s="26">
        <f t="shared" si="9"/>
        <v>788</v>
      </c>
      <c r="M79" s="33"/>
      <c r="N79" s="30" t="s">
        <v>167</v>
      </c>
    </row>
    <row r="80" spans="1:14" s="8" customFormat="1">
      <c r="A80" s="25">
        <f t="shared" si="8"/>
        <v>77</v>
      </c>
      <c r="B80" s="9" t="s">
        <v>244</v>
      </c>
      <c r="C80" s="9" t="s">
        <v>269</v>
      </c>
      <c r="D80" s="9" t="s">
        <v>270</v>
      </c>
      <c r="E80" s="9" t="s">
        <v>13</v>
      </c>
      <c r="F80" s="9" t="s">
        <v>18</v>
      </c>
      <c r="G80" s="9">
        <v>2</v>
      </c>
      <c r="H80" s="10">
        <f>VLOOKUP(F80,'[1]GOPAL ZARDA'!$C$4:$E$149,3,FALSE)</f>
        <v>86</v>
      </c>
      <c r="I80" s="10">
        <v>0</v>
      </c>
      <c r="J80" s="10">
        <f t="shared" si="7"/>
        <v>46</v>
      </c>
      <c r="K80" s="10">
        <v>25</v>
      </c>
      <c r="L80" s="26">
        <f t="shared" si="9"/>
        <v>243</v>
      </c>
      <c r="M80" s="33"/>
      <c r="N80" s="30" t="s">
        <v>167</v>
      </c>
    </row>
    <row r="81" spans="1:14" s="8" customFormat="1">
      <c r="A81" s="25">
        <f t="shared" si="8"/>
        <v>78</v>
      </c>
      <c r="B81" s="9" t="s">
        <v>244</v>
      </c>
      <c r="C81" s="9" t="s">
        <v>271</v>
      </c>
      <c r="D81" s="9" t="s">
        <v>272</v>
      </c>
      <c r="E81" s="9" t="s">
        <v>13</v>
      </c>
      <c r="F81" s="9" t="s">
        <v>23</v>
      </c>
      <c r="G81" s="9">
        <v>8</v>
      </c>
      <c r="H81" s="10">
        <f>VLOOKUP(F81,'[1]GOPAL ZARDA'!$C$4:$E$149,3,FALSE)</f>
        <v>108</v>
      </c>
      <c r="I81" s="10">
        <v>0</v>
      </c>
      <c r="J81" s="10">
        <f t="shared" si="7"/>
        <v>184</v>
      </c>
      <c r="K81" s="10">
        <v>25</v>
      </c>
      <c r="L81" s="26">
        <f t="shared" si="9"/>
        <v>1073</v>
      </c>
      <c r="M81" s="33"/>
      <c r="N81" s="30" t="s">
        <v>273</v>
      </c>
    </row>
    <row r="82" spans="1:14" s="8" customFormat="1">
      <c r="A82" s="25">
        <f t="shared" si="8"/>
        <v>79</v>
      </c>
      <c r="B82" s="9" t="s">
        <v>244</v>
      </c>
      <c r="C82" s="9" t="s">
        <v>274</v>
      </c>
      <c r="D82" s="9" t="s">
        <v>275</v>
      </c>
      <c r="E82" s="9" t="s">
        <v>13</v>
      </c>
      <c r="F82" s="9" t="s">
        <v>34</v>
      </c>
      <c r="G82" s="9">
        <v>1</v>
      </c>
      <c r="H82" s="10">
        <f>VLOOKUP(F82,'[1]GOPAL ZARDA'!$C$4:$E$149,3,FALSE)</f>
        <v>94</v>
      </c>
      <c r="I82" s="10">
        <v>0</v>
      </c>
      <c r="J82" s="10">
        <f t="shared" si="7"/>
        <v>23</v>
      </c>
      <c r="K82" s="10">
        <v>25</v>
      </c>
      <c r="L82" s="26">
        <f t="shared" si="9"/>
        <v>142</v>
      </c>
      <c r="M82" s="33"/>
      <c r="N82" s="30" t="s">
        <v>276</v>
      </c>
    </row>
    <row r="83" spans="1:14" s="8" customFormat="1">
      <c r="A83" s="25">
        <f t="shared" si="8"/>
        <v>80</v>
      </c>
      <c r="B83" s="9" t="s">
        <v>244</v>
      </c>
      <c r="C83" s="9" t="s">
        <v>277</v>
      </c>
      <c r="D83" s="9" t="s">
        <v>278</v>
      </c>
      <c r="E83" s="9" t="s">
        <v>13</v>
      </c>
      <c r="F83" s="9" t="s">
        <v>34</v>
      </c>
      <c r="G83" s="9">
        <v>10</v>
      </c>
      <c r="H83" s="10">
        <f>VLOOKUP(F83,'[1]GOPAL ZARDA'!$C$4:$E$149,3,FALSE)</f>
        <v>94</v>
      </c>
      <c r="I83" s="10">
        <v>0</v>
      </c>
      <c r="J83" s="10">
        <f t="shared" si="7"/>
        <v>230</v>
      </c>
      <c r="K83" s="10">
        <v>25</v>
      </c>
      <c r="L83" s="26">
        <f t="shared" si="9"/>
        <v>1195</v>
      </c>
      <c r="M83" s="33"/>
      <c r="N83" s="30" t="s">
        <v>276</v>
      </c>
    </row>
    <row r="84" spans="1:14" s="8" customFormat="1">
      <c r="A84" s="25">
        <f t="shared" si="8"/>
        <v>81</v>
      </c>
      <c r="B84" s="9" t="s">
        <v>244</v>
      </c>
      <c r="C84" s="9" t="s">
        <v>279</v>
      </c>
      <c r="D84" s="9" t="s">
        <v>280</v>
      </c>
      <c r="E84" s="9" t="s">
        <v>13</v>
      </c>
      <c r="F84" s="9" t="s">
        <v>19</v>
      </c>
      <c r="G84" s="9">
        <v>8</v>
      </c>
      <c r="H84" s="10">
        <f>VLOOKUP(F84,'[1]GOPAL ZARDA'!$C$4:$E$149,3,FALSE)</f>
        <v>67</v>
      </c>
      <c r="I84" s="10">
        <v>0</v>
      </c>
      <c r="J84" s="10">
        <f t="shared" si="7"/>
        <v>184</v>
      </c>
      <c r="K84" s="10">
        <v>25</v>
      </c>
      <c r="L84" s="26">
        <f t="shared" si="9"/>
        <v>745</v>
      </c>
      <c r="M84" s="33"/>
      <c r="N84" s="30" t="s">
        <v>281</v>
      </c>
    </row>
    <row r="85" spans="1:14" s="8" customFormat="1">
      <c r="A85" s="25">
        <f t="shared" si="8"/>
        <v>82</v>
      </c>
      <c r="B85" s="9" t="s">
        <v>244</v>
      </c>
      <c r="C85" s="9" t="s">
        <v>282</v>
      </c>
      <c r="D85" s="9" t="s">
        <v>283</v>
      </c>
      <c r="E85" s="9" t="s">
        <v>13</v>
      </c>
      <c r="F85" s="9" t="s">
        <v>19</v>
      </c>
      <c r="G85" s="9">
        <v>9</v>
      </c>
      <c r="H85" s="10">
        <f>VLOOKUP(F85,'[1]GOPAL ZARDA'!$C$4:$E$149,3,FALSE)</f>
        <v>67</v>
      </c>
      <c r="I85" s="10">
        <v>0</v>
      </c>
      <c r="J85" s="10">
        <f t="shared" si="7"/>
        <v>207</v>
      </c>
      <c r="K85" s="10">
        <v>25</v>
      </c>
      <c r="L85" s="26">
        <f t="shared" si="9"/>
        <v>835</v>
      </c>
      <c r="M85" s="33"/>
      <c r="N85" s="30" t="s">
        <v>281</v>
      </c>
    </row>
    <row r="86" spans="1:14" s="8" customFormat="1">
      <c r="A86" s="25">
        <f t="shared" si="8"/>
        <v>83</v>
      </c>
      <c r="B86" s="9" t="s">
        <v>244</v>
      </c>
      <c r="C86" s="9" t="s">
        <v>284</v>
      </c>
      <c r="D86" s="9" t="s">
        <v>285</v>
      </c>
      <c r="E86" s="9" t="s">
        <v>13</v>
      </c>
      <c r="F86" s="9" t="s">
        <v>19</v>
      </c>
      <c r="G86" s="9">
        <v>13</v>
      </c>
      <c r="H86" s="10">
        <f>VLOOKUP(F86,'[1]GOPAL ZARDA'!$C$4:$E$149,3,FALSE)</f>
        <v>67</v>
      </c>
      <c r="I86" s="10">
        <v>0</v>
      </c>
      <c r="J86" s="10">
        <f t="shared" si="7"/>
        <v>299</v>
      </c>
      <c r="K86" s="10">
        <v>25</v>
      </c>
      <c r="L86" s="26">
        <f t="shared" si="9"/>
        <v>1195</v>
      </c>
      <c r="M86" s="33"/>
      <c r="N86" s="30" t="s">
        <v>157</v>
      </c>
    </row>
    <row r="87" spans="1:14" s="8" customFormat="1">
      <c r="A87" s="25">
        <f t="shared" si="8"/>
        <v>84</v>
      </c>
      <c r="B87" s="9" t="s">
        <v>244</v>
      </c>
      <c r="C87" s="9" t="s">
        <v>286</v>
      </c>
      <c r="D87" s="9" t="s">
        <v>287</v>
      </c>
      <c r="E87" s="9" t="s">
        <v>13</v>
      </c>
      <c r="F87" s="9" t="s">
        <v>19</v>
      </c>
      <c r="G87" s="9">
        <v>5</v>
      </c>
      <c r="H87" s="10">
        <f>VLOOKUP(F87,'[1]GOPAL ZARDA'!$C$4:$E$149,3,FALSE)</f>
        <v>67</v>
      </c>
      <c r="I87" s="10">
        <v>0</v>
      </c>
      <c r="J87" s="10">
        <f t="shared" si="7"/>
        <v>115</v>
      </c>
      <c r="K87" s="10">
        <v>25</v>
      </c>
      <c r="L87" s="26">
        <f t="shared" si="9"/>
        <v>475</v>
      </c>
      <c r="M87" s="33"/>
      <c r="N87" s="30" t="s">
        <v>157</v>
      </c>
    </row>
    <row r="88" spans="1:14" s="8" customFormat="1">
      <c r="A88" s="25">
        <f t="shared" si="8"/>
        <v>85</v>
      </c>
      <c r="B88" s="9" t="s">
        <v>244</v>
      </c>
      <c r="C88" s="9" t="s">
        <v>288</v>
      </c>
      <c r="D88" s="9" t="s">
        <v>289</v>
      </c>
      <c r="E88" s="9" t="s">
        <v>13</v>
      </c>
      <c r="F88" s="9" t="s">
        <v>32</v>
      </c>
      <c r="G88" s="9">
        <v>3</v>
      </c>
      <c r="H88" s="10">
        <f>VLOOKUP(F88,'[1]GOPAL ZARDA'!$C$4:$E$149,3,FALSE)</f>
        <v>67</v>
      </c>
      <c r="I88" s="10">
        <v>0</v>
      </c>
      <c r="J88" s="10">
        <f t="shared" si="7"/>
        <v>69</v>
      </c>
      <c r="K88" s="10">
        <v>25</v>
      </c>
      <c r="L88" s="26">
        <f t="shared" si="9"/>
        <v>295</v>
      </c>
      <c r="M88" s="33"/>
      <c r="N88" s="30" t="s">
        <v>129</v>
      </c>
    </row>
    <row r="89" spans="1:14" s="8" customFormat="1">
      <c r="A89" s="25">
        <f t="shared" si="8"/>
        <v>86</v>
      </c>
      <c r="B89" s="9" t="s">
        <v>244</v>
      </c>
      <c r="C89" s="9" t="s">
        <v>290</v>
      </c>
      <c r="D89" s="9" t="s">
        <v>291</v>
      </c>
      <c r="E89" s="9" t="s">
        <v>13</v>
      </c>
      <c r="F89" s="9" t="s">
        <v>24</v>
      </c>
      <c r="G89" s="9">
        <v>6</v>
      </c>
      <c r="H89" s="10">
        <f>VLOOKUP(F89,'[1]GOPAL ZARDA'!$C$4:$E$149,3,FALSE)</f>
        <v>74</v>
      </c>
      <c r="I89" s="10">
        <v>0</v>
      </c>
      <c r="J89" s="10">
        <f t="shared" si="7"/>
        <v>138</v>
      </c>
      <c r="K89" s="10">
        <v>25</v>
      </c>
      <c r="L89" s="26">
        <f t="shared" si="9"/>
        <v>607</v>
      </c>
      <c r="M89" s="33"/>
      <c r="N89" s="30" t="s">
        <v>292</v>
      </c>
    </row>
    <row r="90" spans="1:14" s="8" customFormat="1">
      <c r="A90" s="25">
        <f t="shared" si="8"/>
        <v>87</v>
      </c>
      <c r="B90" s="9" t="s">
        <v>244</v>
      </c>
      <c r="C90" s="9" t="s">
        <v>293</v>
      </c>
      <c r="D90" s="9" t="s">
        <v>294</v>
      </c>
      <c r="E90" s="9" t="s">
        <v>13</v>
      </c>
      <c r="F90" s="9" t="s">
        <v>295</v>
      </c>
      <c r="G90" s="9">
        <v>5</v>
      </c>
      <c r="H90" s="10">
        <f>VLOOKUP(F90,'[1]GOPAL ZARDA'!$C$4:$E$149,3,FALSE)</f>
        <v>98</v>
      </c>
      <c r="I90" s="10">
        <v>0</v>
      </c>
      <c r="J90" s="10">
        <f t="shared" si="7"/>
        <v>115</v>
      </c>
      <c r="K90" s="10">
        <v>25</v>
      </c>
      <c r="L90" s="26">
        <f t="shared" si="9"/>
        <v>630</v>
      </c>
      <c r="M90" s="33"/>
      <c r="N90" s="30" t="s">
        <v>296</v>
      </c>
    </row>
    <row r="91" spans="1:14" s="8" customFormat="1">
      <c r="A91" s="25">
        <f t="shared" si="8"/>
        <v>88</v>
      </c>
      <c r="B91" s="9" t="s">
        <v>244</v>
      </c>
      <c r="C91" s="9" t="s">
        <v>297</v>
      </c>
      <c r="D91" s="9" t="s">
        <v>298</v>
      </c>
      <c r="E91" s="9" t="s">
        <v>13</v>
      </c>
      <c r="F91" s="9" t="s">
        <v>299</v>
      </c>
      <c r="G91" s="9">
        <v>1</v>
      </c>
      <c r="H91" s="10">
        <f>VLOOKUP(F91,'[1]GOPAL ZARDA'!$C$4:$E$149,3,FALSE)</f>
        <v>123</v>
      </c>
      <c r="I91" s="10">
        <v>0</v>
      </c>
      <c r="J91" s="10">
        <f t="shared" si="7"/>
        <v>23</v>
      </c>
      <c r="K91" s="10">
        <v>25</v>
      </c>
      <c r="L91" s="26">
        <f t="shared" si="9"/>
        <v>171</v>
      </c>
      <c r="M91" s="33"/>
      <c r="N91" s="30" t="s">
        <v>300</v>
      </c>
    </row>
    <row r="92" spans="1:14" s="8" customFormat="1">
      <c r="A92" s="25">
        <f t="shared" si="8"/>
        <v>89</v>
      </c>
      <c r="B92" s="9" t="s">
        <v>244</v>
      </c>
      <c r="C92" s="9" t="s">
        <v>301</v>
      </c>
      <c r="D92" s="9" t="s">
        <v>302</v>
      </c>
      <c r="E92" s="9" t="s">
        <v>13</v>
      </c>
      <c r="F92" s="9" t="s">
        <v>299</v>
      </c>
      <c r="G92" s="9">
        <v>24</v>
      </c>
      <c r="H92" s="10">
        <f>VLOOKUP(F92,'[1]GOPAL ZARDA'!$C$4:$E$149,3,FALSE)</f>
        <v>123</v>
      </c>
      <c r="I92" s="10">
        <v>0</v>
      </c>
      <c r="J92" s="10">
        <f t="shared" si="7"/>
        <v>552</v>
      </c>
      <c r="K92" s="10">
        <v>25</v>
      </c>
      <c r="L92" s="26">
        <f t="shared" si="9"/>
        <v>3529</v>
      </c>
      <c r="M92" s="33"/>
      <c r="N92" s="30" t="s">
        <v>300</v>
      </c>
    </row>
    <row r="93" spans="1:14" s="8" customFormat="1">
      <c r="A93" s="25">
        <f t="shared" si="8"/>
        <v>90</v>
      </c>
      <c r="B93" s="9" t="s">
        <v>244</v>
      </c>
      <c r="C93" s="9" t="s">
        <v>303</v>
      </c>
      <c r="D93" s="9" t="s">
        <v>304</v>
      </c>
      <c r="E93" s="9" t="s">
        <v>13</v>
      </c>
      <c r="F93" s="9" t="s">
        <v>51</v>
      </c>
      <c r="G93" s="9">
        <v>2</v>
      </c>
      <c r="H93" s="10">
        <f>VLOOKUP(F93,'[1]GOPAL ZARDA'!$C$4:$E$149,3,FALSE)</f>
        <v>207</v>
      </c>
      <c r="I93" s="10">
        <v>0</v>
      </c>
      <c r="J93" s="10">
        <f t="shared" si="7"/>
        <v>46</v>
      </c>
      <c r="K93" s="10">
        <v>25</v>
      </c>
      <c r="L93" s="26">
        <f t="shared" si="9"/>
        <v>485</v>
      </c>
      <c r="M93" s="33"/>
      <c r="N93" s="30" t="s">
        <v>305</v>
      </c>
    </row>
    <row r="94" spans="1:14" s="8" customFormat="1" ht="30">
      <c r="A94" s="25">
        <f t="shared" si="8"/>
        <v>91</v>
      </c>
      <c r="B94" s="9" t="s">
        <v>244</v>
      </c>
      <c r="C94" s="9" t="s">
        <v>306</v>
      </c>
      <c r="D94" s="9" t="s">
        <v>307</v>
      </c>
      <c r="E94" s="9" t="s">
        <v>13</v>
      </c>
      <c r="F94" s="9" t="s">
        <v>54</v>
      </c>
      <c r="G94" s="9">
        <v>4</v>
      </c>
      <c r="H94" s="10">
        <f>VLOOKUP(F94,'[1]GOPAL ZARDA'!$C$4:$E$149,3,FALSE)</f>
        <v>137</v>
      </c>
      <c r="I94" s="10">
        <v>0</v>
      </c>
      <c r="J94" s="10">
        <f t="shared" si="7"/>
        <v>92</v>
      </c>
      <c r="K94" s="10">
        <v>25</v>
      </c>
      <c r="L94" s="26">
        <f>8*H94+I94+J94+K94</f>
        <v>1213</v>
      </c>
      <c r="M94" s="33" t="s">
        <v>49</v>
      </c>
      <c r="N94" s="30" t="s">
        <v>308</v>
      </c>
    </row>
    <row r="95" spans="1:14" s="8" customFormat="1">
      <c r="A95" s="25">
        <f t="shared" si="8"/>
        <v>92</v>
      </c>
      <c r="B95" s="9" t="s">
        <v>244</v>
      </c>
      <c r="C95" s="9" t="s">
        <v>309</v>
      </c>
      <c r="D95" s="9" t="s">
        <v>310</v>
      </c>
      <c r="E95" s="9" t="s">
        <v>13</v>
      </c>
      <c r="F95" s="9" t="s">
        <v>30</v>
      </c>
      <c r="G95" s="9">
        <v>10</v>
      </c>
      <c r="H95" s="10">
        <f>VLOOKUP(F95,'[1]GOPAL ZARDA'!$C$4:$E$149,3,FALSE)</f>
        <v>98</v>
      </c>
      <c r="I95" s="10">
        <v>0</v>
      </c>
      <c r="J95" s="10">
        <f t="shared" si="7"/>
        <v>230</v>
      </c>
      <c r="K95" s="10">
        <v>25</v>
      </c>
      <c r="L95" s="26">
        <f t="shared" ref="L95:L101" si="10">G95*H95+I95+J95+K95</f>
        <v>1235</v>
      </c>
      <c r="M95" s="33"/>
      <c r="N95" s="30" t="s">
        <v>311</v>
      </c>
    </row>
    <row r="96" spans="1:14" s="8" customFormat="1">
      <c r="A96" s="25">
        <f t="shared" si="8"/>
        <v>93</v>
      </c>
      <c r="B96" s="9" t="s">
        <v>244</v>
      </c>
      <c r="C96" s="9" t="s">
        <v>312</v>
      </c>
      <c r="D96" s="9" t="s">
        <v>313</v>
      </c>
      <c r="E96" s="9" t="s">
        <v>13</v>
      </c>
      <c r="F96" s="9" t="s">
        <v>30</v>
      </c>
      <c r="G96" s="9">
        <v>21</v>
      </c>
      <c r="H96" s="10">
        <f>VLOOKUP(F96,'[1]GOPAL ZARDA'!$C$4:$E$149,3,FALSE)</f>
        <v>98</v>
      </c>
      <c r="I96" s="10">
        <v>0</v>
      </c>
      <c r="J96" s="10">
        <f t="shared" si="7"/>
        <v>483</v>
      </c>
      <c r="K96" s="10">
        <v>25</v>
      </c>
      <c r="L96" s="26">
        <f t="shared" si="10"/>
        <v>2566</v>
      </c>
      <c r="M96" s="33"/>
      <c r="N96" s="30" t="s">
        <v>314</v>
      </c>
    </row>
    <row r="97" spans="1:14" s="8" customFormat="1">
      <c r="A97" s="25">
        <f t="shared" si="8"/>
        <v>94</v>
      </c>
      <c r="B97" s="9" t="s">
        <v>244</v>
      </c>
      <c r="C97" s="9" t="s">
        <v>315</v>
      </c>
      <c r="D97" s="9" t="s">
        <v>316</v>
      </c>
      <c r="E97" s="9" t="s">
        <v>13</v>
      </c>
      <c r="F97" s="9" t="s">
        <v>31</v>
      </c>
      <c r="G97" s="9">
        <v>5</v>
      </c>
      <c r="H97" s="10">
        <f>VLOOKUP(F97,'[1]GOPAL ZARDA'!$C$4:$E$149,3,FALSE)</f>
        <v>67</v>
      </c>
      <c r="I97" s="10">
        <v>0</v>
      </c>
      <c r="J97" s="10">
        <f t="shared" si="7"/>
        <v>115</v>
      </c>
      <c r="K97" s="10">
        <v>25</v>
      </c>
      <c r="L97" s="26">
        <f t="shared" si="10"/>
        <v>475</v>
      </c>
      <c r="M97" s="33"/>
      <c r="N97" s="30" t="s">
        <v>195</v>
      </c>
    </row>
    <row r="98" spans="1:14" s="8" customFormat="1">
      <c r="A98" s="25">
        <f t="shared" si="8"/>
        <v>95</v>
      </c>
      <c r="B98" s="9" t="s">
        <v>244</v>
      </c>
      <c r="C98" s="9" t="s">
        <v>317</v>
      </c>
      <c r="D98" s="9" t="s">
        <v>318</v>
      </c>
      <c r="E98" s="9" t="s">
        <v>13</v>
      </c>
      <c r="F98" s="9" t="s">
        <v>31</v>
      </c>
      <c r="G98" s="9">
        <v>12</v>
      </c>
      <c r="H98" s="10">
        <f>VLOOKUP(F98,'[1]GOPAL ZARDA'!$C$4:$E$149,3,FALSE)</f>
        <v>67</v>
      </c>
      <c r="I98" s="10">
        <v>0</v>
      </c>
      <c r="J98" s="10">
        <f t="shared" si="7"/>
        <v>276</v>
      </c>
      <c r="K98" s="10">
        <v>25</v>
      </c>
      <c r="L98" s="26">
        <f t="shared" si="10"/>
        <v>1105</v>
      </c>
      <c r="M98" s="33"/>
      <c r="N98" s="30" t="s">
        <v>195</v>
      </c>
    </row>
    <row r="99" spans="1:14" s="8" customFormat="1">
      <c r="A99" s="25">
        <f t="shared" si="8"/>
        <v>96</v>
      </c>
      <c r="B99" s="9" t="s">
        <v>244</v>
      </c>
      <c r="C99" s="9" t="s">
        <v>319</v>
      </c>
      <c r="D99" s="9" t="s">
        <v>320</v>
      </c>
      <c r="E99" s="9" t="s">
        <v>13</v>
      </c>
      <c r="F99" s="9" t="s">
        <v>17</v>
      </c>
      <c r="G99" s="9">
        <v>2</v>
      </c>
      <c r="H99" s="10">
        <f>VLOOKUP(F99,'[1]GOPAL ZARDA'!$C$4:$E$149,3,FALSE)</f>
        <v>60</v>
      </c>
      <c r="I99" s="10">
        <v>0</v>
      </c>
      <c r="J99" s="10">
        <f t="shared" si="7"/>
        <v>46</v>
      </c>
      <c r="K99" s="10">
        <v>25</v>
      </c>
      <c r="L99" s="26">
        <f t="shared" si="10"/>
        <v>191</v>
      </c>
      <c r="M99" s="33"/>
      <c r="N99" s="30" t="s">
        <v>132</v>
      </c>
    </row>
    <row r="100" spans="1:14" s="8" customFormat="1">
      <c r="A100" s="25">
        <f t="shared" si="8"/>
        <v>97</v>
      </c>
      <c r="B100" s="9" t="s">
        <v>244</v>
      </c>
      <c r="C100" s="9" t="s">
        <v>321</v>
      </c>
      <c r="D100" s="9" t="s">
        <v>322</v>
      </c>
      <c r="E100" s="9" t="s">
        <v>13</v>
      </c>
      <c r="F100" s="9" t="s">
        <v>17</v>
      </c>
      <c r="G100" s="9">
        <v>11</v>
      </c>
      <c r="H100" s="10">
        <f>VLOOKUP(F100,'[1]GOPAL ZARDA'!$C$4:$E$149,3,FALSE)</f>
        <v>60</v>
      </c>
      <c r="I100" s="10">
        <v>0</v>
      </c>
      <c r="J100" s="10">
        <f t="shared" ref="J100:J130" si="11">G100*23</f>
        <v>253</v>
      </c>
      <c r="K100" s="10">
        <v>25</v>
      </c>
      <c r="L100" s="26">
        <f t="shared" si="10"/>
        <v>938</v>
      </c>
      <c r="M100" s="33"/>
      <c r="N100" s="30" t="s">
        <v>132</v>
      </c>
    </row>
    <row r="101" spans="1:14" s="8" customFormat="1">
      <c r="A101" s="25">
        <f t="shared" si="8"/>
        <v>98</v>
      </c>
      <c r="B101" s="9" t="s">
        <v>244</v>
      </c>
      <c r="C101" s="9" t="s">
        <v>323</v>
      </c>
      <c r="D101" s="9" t="s">
        <v>324</v>
      </c>
      <c r="E101" s="9" t="s">
        <v>13</v>
      </c>
      <c r="F101" s="9" t="s">
        <v>17</v>
      </c>
      <c r="G101" s="9">
        <v>9</v>
      </c>
      <c r="H101" s="10">
        <f>VLOOKUP(F101,'[1]GOPAL ZARDA'!$C$4:$E$149,3,FALSE)</f>
        <v>60</v>
      </c>
      <c r="I101" s="10">
        <v>0</v>
      </c>
      <c r="J101" s="10">
        <f t="shared" si="11"/>
        <v>207</v>
      </c>
      <c r="K101" s="10">
        <v>25</v>
      </c>
      <c r="L101" s="26">
        <f t="shared" si="10"/>
        <v>772</v>
      </c>
      <c r="M101" s="33"/>
      <c r="N101" s="30" t="s">
        <v>132</v>
      </c>
    </row>
    <row r="102" spans="1:14" s="8" customFormat="1" ht="30">
      <c r="A102" s="25">
        <f t="shared" si="8"/>
        <v>99</v>
      </c>
      <c r="B102" s="9" t="s">
        <v>244</v>
      </c>
      <c r="C102" s="9" t="s">
        <v>325</v>
      </c>
      <c r="D102" s="9" t="s">
        <v>326</v>
      </c>
      <c r="E102" s="9" t="s">
        <v>13</v>
      </c>
      <c r="F102" s="9" t="s">
        <v>53</v>
      </c>
      <c r="G102" s="9">
        <v>2</v>
      </c>
      <c r="H102" s="10">
        <f>VLOOKUP(F102,'[1]GOPAL ZARDA'!$C$4:$E$149,3,FALSE)</f>
        <v>215</v>
      </c>
      <c r="I102" s="10">
        <v>0</v>
      </c>
      <c r="J102" s="10">
        <f t="shared" si="11"/>
        <v>46</v>
      </c>
      <c r="K102" s="10">
        <v>25</v>
      </c>
      <c r="L102" s="26">
        <f>8*H102+I102+J102+K102</f>
        <v>1791</v>
      </c>
      <c r="M102" s="33" t="s">
        <v>49</v>
      </c>
      <c r="N102" s="30" t="s">
        <v>327</v>
      </c>
    </row>
    <row r="103" spans="1:14" s="8" customFormat="1">
      <c r="A103" s="25">
        <f t="shared" si="8"/>
        <v>100</v>
      </c>
      <c r="B103" s="9" t="s">
        <v>244</v>
      </c>
      <c r="C103" s="9" t="s">
        <v>328</v>
      </c>
      <c r="D103" s="9" t="s">
        <v>329</v>
      </c>
      <c r="E103" s="9" t="s">
        <v>13</v>
      </c>
      <c r="F103" s="9" t="s">
        <v>38</v>
      </c>
      <c r="G103" s="9">
        <v>3</v>
      </c>
      <c r="H103" s="10">
        <f>VLOOKUP(F103,'[1]GOPAL ZARDA'!$C$4:$E$149,3,FALSE)</f>
        <v>96</v>
      </c>
      <c r="I103" s="10">
        <v>0</v>
      </c>
      <c r="J103" s="10">
        <f t="shared" si="11"/>
        <v>69</v>
      </c>
      <c r="K103" s="10">
        <v>25</v>
      </c>
      <c r="L103" s="26">
        <f>G103*H103+I103+J103+K103</f>
        <v>382</v>
      </c>
      <c r="M103" s="33"/>
      <c r="N103" s="30" t="s">
        <v>65</v>
      </c>
    </row>
    <row r="104" spans="1:14" s="8" customFormat="1">
      <c r="A104" s="25">
        <f t="shared" si="8"/>
        <v>101</v>
      </c>
      <c r="B104" s="9" t="s">
        <v>330</v>
      </c>
      <c r="C104" s="9" t="s">
        <v>331</v>
      </c>
      <c r="D104" s="9" t="s">
        <v>332</v>
      </c>
      <c r="E104" s="9" t="s">
        <v>13</v>
      </c>
      <c r="F104" s="9" t="s">
        <v>333</v>
      </c>
      <c r="G104" s="9">
        <v>2</v>
      </c>
      <c r="H104" s="10">
        <f>VLOOKUP(F104,'[1]GOPAL ZARDA'!$C$4:$E$149,3,FALSE)</f>
        <v>94</v>
      </c>
      <c r="I104" s="10">
        <v>0</v>
      </c>
      <c r="J104" s="10">
        <f t="shared" si="11"/>
        <v>46</v>
      </c>
      <c r="K104" s="10">
        <v>25</v>
      </c>
      <c r="L104" s="26">
        <f>G104*H104+I104+J104+K104</f>
        <v>259</v>
      </c>
      <c r="M104" s="33"/>
      <c r="N104" s="30" t="s">
        <v>60</v>
      </c>
    </row>
    <row r="105" spans="1:14" s="8" customFormat="1">
      <c r="A105" s="25">
        <f t="shared" si="8"/>
        <v>102</v>
      </c>
      <c r="B105" s="9" t="s">
        <v>330</v>
      </c>
      <c r="C105" s="9" t="s">
        <v>334</v>
      </c>
      <c r="D105" s="9" t="s">
        <v>335</v>
      </c>
      <c r="E105" s="9" t="s">
        <v>13</v>
      </c>
      <c r="F105" s="9" t="s">
        <v>333</v>
      </c>
      <c r="G105" s="9">
        <v>4</v>
      </c>
      <c r="H105" s="10">
        <f>VLOOKUP(F105,'[1]GOPAL ZARDA'!$C$4:$E$149,3,FALSE)</f>
        <v>94</v>
      </c>
      <c r="I105" s="10">
        <v>0</v>
      </c>
      <c r="J105" s="10">
        <f t="shared" si="11"/>
        <v>92</v>
      </c>
      <c r="K105" s="10">
        <v>25</v>
      </c>
      <c r="L105" s="26">
        <f>G105*H105+I105+J105+K105</f>
        <v>493</v>
      </c>
      <c r="M105" s="33"/>
      <c r="N105" s="30" t="s">
        <v>60</v>
      </c>
    </row>
    <row r="106" spans="1:14" s="8" customFormat="1" ht="30">
      <c r="A106" s="25">
        <f t="shared" si="8"/>
        <v>103</v>
      </c>
      <c r="B106" s="9" t="s">
        <v>330</v>
      </c>
      <c r="C106" s="9" t="s">
        <v>336</v>
      </c>
      <c r="D106" s="9" t="s">
        <v>337</v>
      </c>
      <c r="E106" s="9" t="s">
        <v>13</v>
      </c>
      <c r="F106" s="9" t="s">
        <v>50</v>
      </c>
      <c r="G106" s="9">
        <v>2</v>
      </c>
      <c r="H106" s="10">
        <f>VLOOKUP(F106,'[1]GOPAL ZARDA'!$C$4:$E$149,3,FALSE)</f>
        <v>143</v>
      </c>
      <c r="I106" s="10">
        <v>0</v>
      </c>
      <c r="J106" s="10">
        <f t="shared" si="11"/>
        <v>46</v>
      </c>
      <c r="K106" s="10">
        <v>25</v>
      </c>
      <c r="L106" s="26">
        <f>G106*H106+I106+J106+K106</f>
        <v>357</v>
      </c>
      <c r="M106" s="33" t="s">
        <v>49</v>
      </c>
      <c r="N106" s="30" t="s">
        <v>93</v>
      </c>
    </row>
    <row r="107" spans="1:14" s="8" customFormat="1" ht="30">
      <c r="A107" s="25">
        <f t="shared" si="8"/>
        <v>104</v>
      </c>
      <c r="B107" s="9" t="s">
        <v>330</v>
      </c>
      <c r="C107" s="9" t="s">
        <v>338</v>
      </c>
      <c r="D107" s="9" t="s">
        <v>339</v>
      </c>
      <c r="E107" s="9" t="s">
        <v>13</v>
      </c>
      <c r="F107" s="9" t="s">
        <v>50</v>
      </c>
      <c r="G107" s="9">
        <v>1</v>
      </c>
      <c r="H107" s="10">
        <f>VLOOKUP(F107,'[1]GOPAL ZARDA'!$C$4:$E$149,3,FALSE)</f>
        <v>143</v>
      </c>
      <c r="I107" s="10">
        <v>0</v>
      </c>
      <c r="J107" s="10">
        <f t="shared" si="11"/>
        <v>23</v>
      </c>
      <c r="K107" s="10">
        <v>25</v>
      </c>
      <c r="L107" s="26">
        <f>6*H107+I107+J107+K107</f>
        <v>906</v>
      </c>
      <c r="M107" s="33" t="s">
        <v>49</v>
      </c>
      <c r="N107" s="30" t="s">
        <v>93</v>
      </c>
    </row>
    <row r="108" spans="1:14" s="8" customFormat="1">
      <c r="A108" s="25">
        <f t="shared" si="8"/>
        <v>105</v>
      </c>
      <c r="B108" s="9" t="s">
        <v>330</v>
      </c>
      <c r="C108" s="9" t="s">
        <v>340</v>
      </c>
      <c r="D108" s="9" t="s">
        <v>341</v>
      </c>
      <c r="E108" s="9" t="s">
        <v>13</v>
      </c>
      <c r="F108" s="9" t="s">
        <v>48</v>
      </c>
      <c r="G108" s="9">
        <v>1</v>
      </c>
      <c r="H108" s="10">
        <f>VLOOKUP(F108,'[1]GOPAL ZARDA'!$C$4:$E$149,3,FALSE)</f>
        <v>145</v>
      </c>
      <c r="I108" s="10">
        <v>0</v>
      </c>
      <c r="J108" s="10">
        <f t="shared" si="11"/>
        <v>23</v>
      </c>
      <c r="K108" s="10">
        <v>25</v>
      </c>
      <c r="L108" s="26">
        <f t="shared" ref="L108:L130" si="12">G108*H108+I108+J108+K108</f>
        <v>193</v>
      </c>
      <c r="M108" s="33"/>
      <c r="N108" s="30" t="s">
        <v>342</v>
      </c>
    </row>
    <row r="109" spans="1:14" s="8" customFormat="1">
      <c r="A109" s="25">
        <f t="shared" si="8"/>
        <v>106</v>
      </c>
      <c r="B109" s="9" t="s">
        <v>330</v>
      </c>
      <c r="C109" s="9" t="s">
        <v>343</v>
      </c>
      <c r="D109" s="9" t="s">
        <v>344</v>
      </c>
      <c r="E109" s="9" t="s">
        <v>13</v>
      </c>
      <c r="F109" s="9" t="s">
        <v>45</v>
      </c>
      <c r="G109" s="9">
        <v>3</v>
      </c>
      <c r="H109" s="10">
        <f>VLOOKUP(F109,'[1]GOPAL ZARDA'!$C$4:$E$149,3,FALSE)</f>
        <v>118</v>
      </c>
      <c r="I109" s="10">
        <v>0</v>
      </c>
      <c r="J109" s="10">
        <f t="shared" si="11"/>
        <v>69</v>
      </c>
      <c r="K109" s="10">
        <v>25</v>
      </c>
      <c r="L109" s="26">
        <f t="shared" si="12"/>
        <v>448</v>
      </c>
      <c r="M109" s="33"/>
      <c r="N109" s="30" t="s">
        <v>345</v>
      </c>
    </row>
    <row r="110" spans="1:14" s="8" customFormat="1">
      <c r="A110" s="25">
        <f t="shared" si="8"/>
        <v>107</v>
      </c>
      <c r="B110" s="9" t="s">
        <v>330</v>
      </c>
      <c r="C110" s="9" t="s">
        <v>346</v>
      </c>
      <c r="D110" s="9" t="s">
        <v>347</v>
      </c>
      <c r="E110" s="9" t="s">
        <v>13</v>
      </c>
      <c r="F110" s="9" t="s">
        <v>348</v>
      </c>
      <c r="G110" s="9">
        <v>10</v>
      </c>
      <c r="H110" s="10">
        <f>VLOOKUP(F110,'[1]GOPAL ZARDA'!$C$4:$E$149,3,FALSE)</f>
        <v>49</v>
      </c>
      <c r="I110" s="10">
        <v>0</v>
      </c>
      <c r="J110" s="10">
        <f t="shared" si="11"/>
        <v>230</v>
      </c>
      <c r="K110" s="10">
        <v>25</v>
      </c>
      <c r="L110" s="26">
        <f t="shared" si="12"/>
        <v>745</v>
      </c>
      <c r="M110" s="33"/>
      <c r="N110" s="30" t="s">
        <v>349</v>
      </c>
    </row>
    <row r="111" spans="1:14" s="8" customFormat="1">
      <c r="A111" s="25">
        <f t="shared" si="8"/>
        <v>108</v>
      </c>
      <c r="B111" s="9" t="s">
        <v>330</v>
      </c>
      <c r="C111" s="9" t="s">
        <v>350</v>
      </c>
      <c r="D111" s="9" t="s">
        <v>351</v>
      </c>
      <c r="E111" s="9" t="s">
        <v>13</v>
      </c>
      <c r="F111" s="9" t="s">
        <v>348</v>
      </c>
      <c r="G111" s="9">
        <v>10</v>
      </c>
      <c r="H111" s="10">
        <f>VLOOKUP(F111,'[1]GOPAL ZARDA'!$C$4:$E$149,3,FALSE)</f>
        <v>49</v>
      </c>
      <c r="I111" s="10">
        <v>0</v>
      </c>
      <c r="J111" s="10">
        <f t="shared" si="11"/>
        <v>230</v>
      </c>
      <c r="K111" s="10">
        <v>25</v>
      </c>
      <c r="L111" s="26">
        <f t="shared" si="12"/>
        <v>745</v>
      </c>
      <c r="M111" s="33"/>
      <c r="N111" s="30" t="s">
        <v>349</v>
      </c>
    </row>
    <row r="112" spans="1:14" s="8" customFormat="1">
      <c r="A112" s="25">
        <f t="shared" si="8"/>
        <v>109</v>
      </c>
      <c r="B112" s="9" t="s">
        <v>330</v>
      </c>
      <c r="C112" s="9" t="s">
        <v>352</v>
      </c>
      <c r="D112" s="9" t="s">
        <v>353</v>
      </c>
      <c r="E112" s="9" t="s">
        <v>13</v>
      </c>
      <c r="F112" s="9" t="s">
        <v>33</v>
      </c>
      <c r="G112" s="9">
        <v>10</v>
      </c>
      <c r="H112" s="10">
        <f>VLOOKUP(F112,'[1]GOPAL ZARDA'!$C$4:$E$149,3,FALSE)</f>
        <v>67</v>
      </c>
      <c r="I112" s="10">
        <v>0</v>
      </c>
      <c r="J112" s="10">
        <f t="shared" si="11"/>
        <v>230</v>
      </c>
      <c r="K112" s="10">
        <v>25</v>
      </c>
      <c r="L112" s="26">
        <f t="shared" si="12"/>
        <v>925</v>
      </c>
      <c r="M112" s="33"/>
      <c r="N112" s="30" t="s">
        <v>151</v>
      </c>
    </row>
    <row r="113" spans="1:14" s="8" customFormat="1">
      <c r="A113" s="25">
        <f t="shared" si="8"/>
        <v>110</v>
      </c>
      <c r="B113" s="9" t="s">
        <v>330</v>
      </c>
      <c r="C113" s="9" t="s">
        <v>354</v>
      </c>
      <c r="D113" s="9" t="s">
        <v>355</v>
      </c>
      <c r="E113" s="9" t="s">
        <v>13</v>
      </c>
      <c r="F113" s="9" t="s">
        <v>23</v>
      </c>
      <c r="G113" s="9">
        <v>1</v>
      </c>
      <c r="H113" s="10">
        <f>VLOOKUP(F113,'[1]GOPAL ZARDA'!$C$4:$E$149,3,FALSE)</f>
        <v>108</v>
      </c>
      <c r="I113" s="10">
        <v>0</v>
      </c>
      <c r="J113" s="10">
        <f t="shared" si="11"/>
        <v>23</v>
      </c>
      <c r="K113" s="10">
        <v>25</v>
      </c>
      <c r="L113" s="26">
        <f t="shared" si="12"/>
        <v>156</v>
      </c>
      <c r="M113" s="33"/>
      <c r="N113" s="30" t="s">
        <v>154</v>
      </c>
    </row>
    <row r="114" spans="1:14" s="8" customFormat="1">
      <c r="A114" s="25">
        <f t="shared" si="8"/>
        <v>111</v>
      </c>
      <c r="B114" s="9" t="s">
        <v>330</v>
      </c>
      <c r="C114" s="9" t="s">
        <v>356</v>
      </c>
      <c r="D114" s="9" t="s">
        <v>357</v>
      </c>
      <c r="E114" s="9" t="s">
        <v>13</v>
      </c>
      <c r="F114" s="9" t="s">
        <v>23</v>
      </c>
      <c r="G114" s="9">
        <v>8</v>
      </c>
      <c r="H114" s="10">
        <f>VLOOKUP(F114,'[1]GOPAL ZARDA'!$C$4:$E$149,3,FALSE)</f>
        <v>108</v>
      </c>
      <c r="I114" s="10">
        <v>0</v>
      </c>
      <c r="J114" s="10">
        <f t="shared" si="11"/>
        <v>184</v>
      </c>
      <c r="K114" s="10">
        <v>25</v>
      </c>
      <c r="L114" s="26">
        <f t="shared" si="12"/>
        <v>1073</v>
      </c>
      <c r="M114" s="33"/>
      <c r="N114" s="30" t="s">
        <v>154</v>
      </c>
    </row>
    <row r="115" spans="1:14" s="8" customFormat="1">
      <c r="A115" s="25">
        <f t="shared" si="8"/>
        <v>112</v>
      </c>
      <c r="B115" s="9" t="s">
        <v>330</v>
      </c>
      <c r="C115" s="9" t="s">
        <v>358</v>
      </c>
      <c r="D115" s="9" t="s">
        <v>359</v>
      </c>
      <c r="E115" s="9" t="s">
        <v>13</v>
      </c>
      <c r="F115" s="9" t="s">
        <v>23</v>
      </c>
      <c r="G115" s="9">
        <v>4</v>
      </c>
      <c r="H115" s="10">
        <f>VLOOKUP(F115,'[1]GOPAL ZARDA'!$C$4:$E$149,3,FALSE)</f>
        <v>108</v>
      </c>
      <c r="I115" s="10">
        <v>0</v>
      </c>
      <c r="J115" s="10">
        <f t="shared" si="11"/>
        <v>92</v>
      </c>
      <c r="K115" s="10">
        <v>25</v>
      </c>
      <c r="L115" s="26">
        <f t="shared" si="12"/>
        <v>549</v>
      </c>
      <c r="M115" s="33"/>
      <c r="N115" s="30" t="s">
        <v>154</v>
      </c>
    </row>
    <row r="116" spans="1:14" s="8" customFormat="1">
      <c r="A116" s="25">
        <f t="shared" si="8"/>
        <v>113</v>
      </c>
      <c r="B116" s="9" t="s">
        <v>330</v>
      </c>
      <c r="C116" s="9" t="s">
        <v>360</v>
      </c>
      <c r="D116" s="9" t="s">
        <v>361</v>
      </c>
      <c r="E116" s="9" t="s">
        <v>13</v>
      </c>
      <c r="F116" s="9" t="s">
        <v>15</v>
      </c>
      <c r="G116" s="9">
        <v>1</v>
      </c>
      <c r="H116" s="10">
        <f>VLOOKUP(F116,'[1]GOPAL ZARDA'!$C$4:$E$149,3,FALSE)</f>
        <v>67</v>
      </c>
      <c r="I116" s="10">
        <v>0</v>
      </c>
      <c r="J116" s="10">
        <f t="shared" si="11"/>
        <v>23</v>
      </c>
      <c r="K116" s="10">
        <v>25</v>
      </c>
      <c r="L116" s="26">
        <f t="shared" si="12"/>
        <v>115</v>
      </c>
      <c r="M116" s="33"/>
      <c r="N116" s="30" t="s">
        <v>162</v>
      </c>
    </row>
    <row r="117" spans="1:14" s="8" customFormat="1">
      <c r="A117" s="25">
        <f t="shared" si="8"/>
        <v>114</v>
      </c>
      <c r="B117" s="9" t="s">
        <v>330</v>
      </c>
      <c r="C117" s="9" t="s">
        <v>362</v>
      </c>
      <c r="D117" s="9" t="s">
        <v>363</v>
      </c>
      <c r="E117" s="9" t="s">
        <v>13</v>
      </c>
      <c r="F117" s="9" t="s">
        <v>15</v>
      </c>
      <c r="G117" s="9">
        <v>7</v>
      </c>
      <c r="H117" s="10">
        <f>VLOOKUP(F117,'[1]GOPAL ZARDA'!$C$4:$E$149,3,FALSE)</f>
        <v>67</v>
      </c>
      <c r="I117" s="10">
        <v>0</v>
      </c>
      <c r="J117" s="10">
        <f t="shared" si="11"/>
        <v>161</v>
      </c>
      <c r="K117" s="10">
        <v>25</v>
      </c>
      <c r="L117" s="26">
        <f t="shared" si="12"/>
        <v>655</v>
      </c>
      <c r="M117" s="33"/>
      <c r="N117" s="30" t="s">
        <v>162</v>
      </c>
    </row>
    <row r="118" spans="1:14" s="8" customFormat="1">
      <c r="A118" s="25">
        <f t="shared" si="8"/>
        <v>115</v>
      </c>
      <c r="B118" s="9" t="s">
        <v>330</v>
      </c>
      <c r="C118" s="9" t="s">
        <v>364</v>
      </c>
      <c r="D118" s="9" t="s">
        <v>365</v>
      </c>
      <c r="E118" s="9" t="s">
        <v>13</v>
      </c>
      <c r="F118" s="9" t="s">
        <v>15</v>
      </c>
      <c r="G118" s="9">
        <v>1</v>
      </c>
      <c r="H118" s="10">
        <f>VLOOKUP(F118,'[1]GOPAL ZARDA'!$C$4:$E$149,3,FALSE)</f>
        <v>67</v>
      </c>
      <c r="I118" s="10">
        <v>0</v>
      </c>
      <c r="J118" s="10">
        <f t="shared" si="11"/>
        <v>23</v>
      </c>
      <c r="K118" s="10">
        <v>25</v>
      </c>
      <c r="L118" s="26">
        <f t="shared" si="12"/>
        <v>115</v>
      </c>
      <c r="M118" s="33"/>
      <c r="N118" s="30" t="s">
        <v>162</v>
      </c>
    </row>
    <row r="119" spans="1:14" s="8" customFormat="1">
      <c r="A119" s="25">
        <f t="shared" si="8"/>
        <v>116</v>
      </c>
      <c r="B119" s="9" t="s">
        <v>366</v>
      </c>
      <c r="C119" s="9" t="s">
        <v>367</v>
      </c>
      <c r="D119" s="9" t="s">
        <v>368</v>
      </c>
      <c r="E119" s="9" t="s">
        <v>13</v>
      </c>
      <c r="F119" s="9" t="s">
        <v>25</v>
      </c>
      <c r="G119" s="9">
        <v>1</v>
      </c>
      <c r="H119" s="10">
        <f>VLOOKUP(F119,'[1]GOPAL ZARDA'!$C$4:$E$149,3,FALSE)</f>
        <v>83</v>
      </c>
      <c r="I119" s="10">
        <v>0</v>
      </c>
      <c r="J119" s="10">
        <f t="shared" si="11"/>
        <v>23</v>
      </c>
      <c r="K119" s="10">
        <v>25</v>
      </c>
      <c r="L119" s="26">
        <f t="shared" si="12"/>
        <v>131</v>
      </c>
      <c r="M119" s="33"/>
      <c r="N119" s="30" t="s">
        <v>369</v>
      </c>
    </row>
    <row r="120" spans="1:14" s="8" customFormat="1">
      <c r="A120" s="25">
        <f t="shared" si="8"/>
        <v>117</v>
      </c>
      <c r="B120" s="9" t="s">
        <v>366</v>
      </c>
      <c r="C120" s="9" t="s">
        <v>370</v>
      </c>
      <c r="D120" s="9" t="s">
        <v>371</v>
      </c>
      <c r="E120" s="9" t="s">
        <v>13</v>
      </c>
      <c r="F120" s="9" t="s">
        <v>25</v>
      </c>
      <c r="G120" s="9">
        <v>5</v>
      </c>
      <c r="H120" s="10">
        <f>VLOOKUP(F120,'[1]GOPAL ZARDA'!$C$4:$E$149,3,FALSE)</f>
        <v>83</v>
      </c>
      <c r="I120" s="10">
        <v>0</v>
      </c>
      <c r="J120" s="10">
        <f t="shared" si="11"/>
        <v>115</v>
      </c>
      <c r="K120" s="10">
        <v>25</v>
      </c>
      <c r="L120" s="26">
        <f t="shared" si="12"/>
        <v>555</v>
      </c>
      <c r="M120" s="33"/>
      <c r="N120" s="30" t="s">
        <v>369</v>
      </c>
    </row>
    <row r="121" spans="1:14" s="8" customFormat="1">
      <c r="A121" s="25">
        <f t="shared" si="8"/>
        <v>118</v>
      </c>
      <c r="B121" s="9" t="s">
        <v>366</v>
      </c>
      <c r="C121" s="9" t="s">
        <v>372</v>
      </c>
      <c r="D121" s="9" t="s">
        <v>373</v>
      </c>
      <c r="E121" s="9" t="s">
        <v>13</v>
      </c>
      <c r="F121" s="9" t="s">
        <v>14</v>
      </c>
      <c r="G121" s="9">
        <v>22</v>
      </c>
      <c r="H121" s="10">
        <f>VLOOKUP(F121,'[1]GOPAL ZARDA'!$C$4:$E$149,3,FALSE)</f>
        <v>139</v>
      </c>
      <c r="I121" s="10">
        <v>0</v>
      </c>
      <c r="J121" s="10">
        <f t="shared" si="11"/>
        <v>506</v>
      </c>
      <c r="K121" s="10">
        <v>25</v>
      </c>
      <c r="L121" s="26">
        <f t="shared" si="12"/>
        <v>3589</v>
      </c>
      <c r="M121" s="33"/>
      <c r="N121" s="30" t="s">
        <v>145</v>
      </c>
    </row>
    <row r="122" spans="1:14" s="8" customFormat="1">
      <c r="A122" s="25">
        <f t="shared" si="8"/>
        <v>119</v>
      </c>
      <c r="B122" s="9" t="s">
        <v>366</v>
      </c>
      <c r="C122" s="9" t="s">
        <v>374</v>
      </c>
      <c r="D122" s="9" t="s">
        <v>375</v>
      </c>
      <c r="E122" s="9" t="s">
        <v>13</v>
      </c>
      <c r="F122" s="9" t="s">
        <v>51</v>
      </c>
      <c r="G122" s="9">
        <v>3</v>
      </c>
      <c r="H122" s="10">
        <f>VLOOKUP(F122,'[1]GOPAL ZARDA'!$C$4:$E$149,3,FALSE)</f>
        <v>207</v>
      </c>
      <c r="I122" s="10">
        <v>0</v>
      </c>
      <c r="J122" s="10">
        <f t="shared" si="11"/>
        <v>69</v>
      </c>
      <c r="K122" s="10">
        <v>25</v>
      </c>
      <c r="L122" s="26">
        <f t="shared" si="12"/>
        <v>715</v>
      </c>
      <c r="M122" s="33"/>
      <c r="N122" s="30" t="s">
        <v>376</v>
      </c>
    </row>
    <row r="123" spans="1:14" s="8" customFormat="1">
      <c r="A123" s="25">
        <f t="shared" si="8"/>
        <v>120</v>
      </c>
      <c r="B123" s="9" t="s">
        <v>366</v>
      </c>
      <c r="C123" s="9" t="s">
        <v>377</v>
      </c>
      <c r="D123" s="9" t="s">
        <v>378</v>
      </c>
      <c r="E123" s="9" t="s">
        <v>13</v>
      </c>
      <c r="F123" s="9" t="s">
        <v>379</v>
      </c>
      <c r="G123" s="9">
        <v>4</v>
      </c>
      <c r="H123" s="10">
        <f>VLOOKUP(F123,'[1]GOPAL ZARDA'!$C$4:$E$149,3,FALSE)</f>
        <v>94</v>
      </c>
      <c r="I123" s="10">
        <v>0</v>
      </c>
      <c r="J123" s="10">
        <f t="shared" si="11"/>
        <v>92</v>
      </c>
      <c r="K123" s="10">
        <v>25</v>
      </c>
      <c r="L123" s="26">
        <f t="shared" si="12"/>
        <v>493</v>
      </c>
      <c r="M123" s="33"/>
      <c r="N123" s="30" t="s">
        <v>380</v>
      </c>
    </row>
    <row r="124" spans="1:14" s="8" customFormat="1">
      <c r="A124" s="25">
        <f t="shared" si="8"/>
        <v>121</v>
      </c>
      <c r="B124" s="9" t="s">
        <v>366</v>
      </c>
      <c r="C124" s="9" t="s">
        <v>381</v>
      </c>
      <c r="D124" s="9" t="s">
        <v>382</v>
      </c>
      <c r="E124" s="9" t="s">
        <v>13</v>
      </c>
      <c r="F124" s="9" t="s">
        <v>379</v>
      </c>
      <c r="G124" s="9">
        <v>1</v>
      </c>
      <c r="H124" s="10">
        <f>VLOOKUP(F124,'[1]GOPAL ZARDA'!$C$4:$E$149,3,FALSE)</f>
        <v>94</v>
      </c>
      <c r="I124" s="10">
        <v>0</v>
      </c>
      <c r="J124" s="10">
        <f t="shared" si="11"/>
        <v>23</v>
      </c>
      <c r="K124" s="10">
        <v>25</v>
      </c>
      <c r="L124" s="26">
        <f t="shared" si="12"/>
        <v>142</v>
      </c>
      <c r="M124" s="33"/>
      <c r="N124" s="30" t="s">
        <v>380</v>
      </c>
    </row>
    <row r="125" spans="1:14" s="8" customFormat="1">
      <c r="A125" s="25">
        <f t="shared" si="8"/>
        <v>122</v>
      </c>
      <c r="B125" s="9" t="s">
        <v>366</v>
      </c>
      <c r="C125" s="9" t="s">
        <v>383</v>
      </c>
      <c r="D125" s="9" t="s">
        <v>384</v>
      </c>
      <c r="E125" s="9" t="s">
        <v>13</v>
      </c>
      <c r="F125" s="9" t="s">
        <v>33</v>
      </c>
      <c r="G125" s="9">
        <v>1</v>
      </c>
      <c r="H125" s="10">
        <f>VLOOKUP(F125,'[1]GOPAL ZARDA'!$C$4:$E$149,3,FALSE)</f>
        <v>67</v>
      </c>
      <c r="I125" s="10">
        <v>0</v>
      </c>
      <c r="J125" s="10">
        <f t="shared" si="11"/>
        <v>23</v>
      </c>
      <c r="K125" s="10">
        <v>25</v>
      </c>
      <c r="L125" s="26">
        <f t="shared" si="12"/>
        <v>115</v>
      </c>
      <c r="M125" s="33"/>
      <c r="N125" s="30" t="s">
        <v>136</v>
      </c>
    </row>
    <row r="126" spans="1:14" s="8" customFormat="1">
      <c r="A126" s="25">
        <f t="shared" si="8"/>
        <v>123</v>
      </c>
      <c r="B126" s="9" t="s">
        <v>366</v>
      </c>
      <c r="C126" s="9" t="s">
        <v>385</v>
      </c>
      <c r="D126" s="9" t="s">
        <v>386</v>
      </c>
      <c r="E126" s="9" t="s">
        <v>13</v>
      </c>
      <c r="F126" s="9" t="s">
        <v>16</v>
      </c>
      <c r="G126" s="9">
        <v>23</v>
      </c>
      <c r="H126" s="10">
        <f>VLOOKUP(F126,'[1]GOPAL ZARDA'!$C$4:$E$149,3,FALSE)</f>
        <v>111</v>
      </c>
      <c r="I126" s="10">
        <v>0</v>
      </c>
      <c r="J126" s="10">
        <f t="shared" si="11"/>
        <v>529</v>
      </c>
      <c r="K126" s="10">
        <v>25</v>
      </c>
      <c r="L126" s="26">
        <f t="shared" si="12"/>
        <v>3107</v>
      </c>
      <c r="M126" s="33"/>
      <c r="N126" s="30" t="s">
        <v>79</v>
      </c>
    </row>
    <row r="127" spans="1:14" s="8" customFormat="1">
      <c r="A127" s="25">
        <f t="shared" si="8"/>
        <v>124</v>
      </c>
      <c r="B127" s="9" t="s">
        <v>366</v>
      </c>
      <c r="C127" s="9" t="s">
        <v>387</v>
      </c>
      <c r="D127" s="9" t="s">
        <v>388</v>
      </c>
      <c r="E127" s="9" t="s">
        <v>13</v>
      </c>
      <c r="F127" s="9" t="s">
        <v>47</v>
      </c>
      <c r="G127" s="9">
        <v>26</v>
      </c>
      <c r="H127" s="10">
        <f>VLOOKUP(F127,'[1]GOPAL ZARDA'!$C$4:$E$149,3,FALSE)</f>
        <v>143</v>
      </c>
      <c r="I127" s="10">
        <v>0</v>
      </c>
      <c r="J127" s="10">
        <f t="shared" si="11"/>
        <v>598</v>
      </c>
      <c r="K127" s="10">
        <v>25</v>
      </c>
      <c r="L127" s="26">
        <f t="shared" si="12"/>
        <v>4341</v>
      </c>
      <c r="M127" s="33"/>
      <c r="N127" s="30" t="s">
        <v>389</v>
      </c>
    </row>
    <row r="128" spans="1:14" s="8" customFormat="1">
      <c r="A128" s="25">
        <f t="shared" si="8"/>
        <v>125</v>
      </c>
      <c r="B128" s="9" t="s">
        <v>366</v>
      </c>
      <c r="C128" s="9" t="s">
        <v>390</v>
      </c>
      <c r="D128" s="9" t="s">
        <v>391</v>
      </c>
      <c r="E128" s="9" t="s">
        <v>13</v>
      </c>
      <c r="F128" s="9" t="s">
        <v>14</v>
      </c>
      <c r="G128" s="9">
        <v>5</v>
      </c>
      <c r="H128" s="10">
        <f>VLOOKUP(F128,'[1]GOPAL ZARDA'!$C$4:$E$149,3,FALSE)</f>
        <v>139</v>
      </c>
      <c r="I128" s="10">
        <v>0</v>
      </c>
      <c r="J128" s="10">
        <f t="shared" si="11"/>
        <v>115</v>
      </c>
      <c r="K128" s="10">
        <v>25</v>
      </c>
      <c r="L128" s="26">
        <f t="shared" si="12"/>
        <v>835</v>
      </c>
      <c r="M128" s="33"/>
      <c r="N128" s="30" t="s">
        <v>89</v>
      </c>
    </row>
    <row r="129" spans="1:14" s="8" customFormat="1">
      <c r="A129" s="25">
        <f t="shared" si="8"/>
        <v>126</v>
      </c>
      <c r="B129" s="9" t="s">
        <v>366</v>
      </c>
      <c r="C129" s="9" t="s">
        <v>392</v>
      </c>
      <c r="D129" s="9" t="s">
        <v>393</v>
      </c>
      <c r="E129" s="9" t="s">
        <v>13</v>
      </c>
      <c r="F129" s="9" t="s">
        <v>21</v>
      </c>
      <c r="G129" s="9">
        <v>3</v>
      </c>
      <c r="H129" s="10">
        <f>VLOOKUP(F129,'[1]GOPAL ZARDA'!$C$4:$E$149,3,FALSE)</f>
        <v>139</v>
      </c>
      <c r="I129" s="10">
        <v>0</v>
      </c>
      <c r="J129" s="10">
        <f t="shared" si="11"/>
        <v>69</v>
      </c>
      <c r="K129" s="10">
        <v>25</v>
      </c>
      <c r="L129" s="26">
        <f t="shared" si="12"/>
        <v>511</v>
      </c>
      <c r="M129" s="33"/>
      <c r="N129" s="30" t="s">
        <v>86</v>
      </c>
    </row>
    <row r="130" spans="1:14" s="8" customFormat="1" ht="15.75" thickBot="1">
      <c r="A130" s="35">
        <f t="shared" si="8"/>
        <v>127</v>
      </c>
      <c r="B130" s="36" t="s">
        <v>366</v>
      </c>
      <c r="C130" s="36" t="s">
        <v>394</v>
      </c>
      <c r="D130" s="36" t="s">
        <v>395</v>
      </c>
      <c r="E130" s="36" t="s">
        <v>13</v>
      </c>
      <c r="F130" s="36" t="s">
        <v>21</v>
      </c>
      <c r="G130" s="36">
        <v>1</v>
      </c>
      <c r="H130" s="37">
        <f>VLOOKUP(F130,'[1]GOPAL ZARDA'!$C$4:$E$149,3,FALSE)</f>
        <v>139</v>
      </c>
      <c r="I130" s="37">
        <v>0</v>
      </c>
      <c r="J130" s="37">
        <f t="shared" si="11"/>
        <v>23</v>
      </c>
      <c r="K130" s="37">
        <v>25</v>
      </c>
      <c r="L130" s="38">
        <f t="shared" si="12"/>
        <v>187</v>
      </c>
      <c r="M130" s="39"/>
      <c r="N130" s="30" t="s">
        <v>86</v>
      </c>
    </row>
    <row r="131" spans="1:14" ht="15.75" thickBot="1">
      <c r="A131" s="62" t="s">
        <v>399</v>
      </c>
      <c r="B131" s="63"/>
      <c r="C131" s="63"/>
      <c r="D131" s="63"/>
      <c r="E131" s="63"/>
      <c r="F131" s="63"/>
      <c r="G131" s="63"/>
      <c r="H131" s="63"/>
      <c r="I131" s="63"/>
      <c r="J131" s="63"/>
      <c r="K131" s="64"/>
      <c r="L131" s="32">
        <f>SUM(L4:L130)</f>
        <v>118018</v>
      </c>
      <c r="M131" s="15"/>
      <c r="N131" s="12"/>
    </row>
    <row r="132" spans="1:14" ht="15.75" thickBot="1">
      <c r="A132" s="13"/>
      <c r="B132"/>
      <c r="C132"/>
      <c r="D132"/>
      <c r="E132"/>
      <c r="F132"/>
      <c r="G132" s="42">
        <f>SUM(G4:G130)</f>
        <v>889</v>
      </c>
      <c r="H132" s="14"/>
      <c r="I132" s="14"/>
      <c r="J132" s="14"/>
      <c r="K132" s="14"/>
      <c r="L132" s="14"/>
      <c r="M132" s="16"/>
      <c r="N132"/>
    </row>
    <row r="133" spans="1:14" ht="31.5" customHeight="1" thickBot="1">
      <c r="A133" s="44" t="s">
        <v>10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6"/>
    </row>
    <row r="134" spans="1:14" ht="34.5" customHeight="1" thickBot="1">
      <c r="A134" s="47" t="s">
        <v>0</v>
      </c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9"/>
    </row>
  </sheetData>
  <sortState ref="B4:M159">
    <sortCondition ref="B4:B159"/>
    <sortCondition ref="C4:C159"/>
  </sortState>
  <mergeCells count="7">
    <mergeCell ref="A133:L133"/>
    <mergeCell ref="A134:L134"/>
    <mergeCell ref="I1:L1"/>
    <mergeCell ref="I2:L2"/>
    <mergeCell ref="A1:H1"/>
    <mergeCell ref="A2:H2"/>
    <mergeCell ref="A131:K131"/>
  </mergeCells>
  <conditionalFormatting sqref="D4:D132">
    <cfRule type="duplicateValues" dxfId="1" priority="85"/>
  </conditionalFormatting>
  <conditionalFormatting sqref="C3:C132">
    <cfRule type="duplicateValues" dxfId="0" priority="86"/>
  </conditionalFormatting>
  <pageMargins left="0.27559055118110237" right="0.15748031496062992" top="0.38" bottom="0.5" header="0.23622047244094491" footer="0.24"/>
  <pageSetup scale="89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2025-07-12T12:21:52Z</cp:lastPrinted>
  <dcterms:created xsi:type="dcterms:W3CDTF">2022-03-10T06:07:42Z</dcterms:created>
  <dcterms:modified xsi:type="dcterms:W3CDTF">2025-07-12T12:21:52Z</dcterms:modified>
</cp:coreProperties>
</file>