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7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Invoice!$B$3:$K$40</definedName>
    <definedName name="_xlnm.Print_Titles" localSheetId="0">Invoice!$1:$2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I8" i="1"/>
  <c r="K8" i="1" s="1"/>
  <c r="I7" i="1"/>
  <c r="K7" i="1" s="1"/>
  <c r="I6" i="1"/>
  <c r="K6" i="1" s="1"/>
  <c r="I5" i="1"/>
  <c r="K5" i="1" s="1"/>
  <c r="K4" i="1"/>
  <c r="K37" i="1" l="1"/>
</calcChain>
</file>

<file path=xl/sharedStrings.xml><?xml version="1.0" encoding="utf-8"?>
<sst xmlns="http://schemas.openxmlformats.org/spreadsheetml/2006/main" count="183" uniqueCount="112">
  <si>
    <t>Thanking you for your business.
PRAGATI LOGISTICS</t>
  </si>
  <si>
    <t>BALASORE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</si>
  <si>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</si>
  <si>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</si>
  <si>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</si>
  <si>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</si>
  <si>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</si>
  <si>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</si>
  <si>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</si>
  <si>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</si>
  <si>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</si>
  <si>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</si>
  <si>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</si>
  <si>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</si>
  <si>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</si>
  <si>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 xml:space="preserve">
G K  WAREHOUSING AND LOGISTICS
Address: GOPI KESHARI COMPLEX, 
BILRERUAN,HARIANTA-754025 ODISHA,9437245180
GST No : 21AALFG2882R1ZU
</t>
  </si>
  <si>
    <t>JALESWAR</t>
  </si>
  <si>
    <t>JEYPORE</t>
  </si>
  <si>
    <t>SORO</t>
  </si>
  <si>
    <t>Kindly, verify &amp; confirm within 7 days, else GST will be filed by 20th FEB, 2025.
GST to be paid by Consignor under Reverse Charge Mechanism(RCM) as per GST.</t>
  </si>
  <si>
    <t>REMARKS</t>
  </si>
  <si>
    <t>14/1/2026</t>
  </si>
  <si>
    <t>JA/359</t>
  </si>
  <si>
    <t>0</t>
  </si>
  <si>
    <t>JSP</t>
  </si>
  <si>
    <t>CUTTACK</t>
  </si>
  <si>
    <t>RETURN LR</t>
  </si>
  <si>
    <t>02/1/2026</t>
  </si>
  <si>
    <t>PL/JA/16900</t>
  </si>
  <si>
    <t>4127</t>
  </si>
  <si>
    <t>PL/JA/16929</t>
  </si>
  <si>
    <t>4095</t>
  </si>
  <si>
    <t>BEGUNIA</t>
  </si>
  <si>
    <t>PL/JA/16933</t>
  </si>
  <si>
    <t>4089</t>
  </si>
  <si>
    <t>JAGATSINGHPUR</t>
  </si>
  <si>
    <t>PL/JA/16982</t>
  </si>
  <si>
    <t>4125</t>
  </si>
  <si>
    <t>DIGAPAHANDI</t>
  </si>
  <si>
    <t>07/1/2026</t>
  </si>
  <si>
    <t>PL/JA/17152</t>
  </si>
  <si>
    <t>4165</t>
  </si>
  <si>
    <t>SUNABEDA</t>
  </si>
  <si>
    <t>PL/JA/17153</t>
  </si>
  <si>
    <t>4161/4160/4159</t>
  </si>
  <si>
    <t>06/1/2026</t>
  </si>
  <si>
    <t>PL/JA/17175</t>
  </si>
  <si>
    <t>4164</t>
  </si>
  <si>
    <t>08/1/2026</t>
  </si>
  <si>
    <t>PL/JA/17281</t>
  </si>
  <si>
    <t>4185</t>
  </si>
  <si>
    <t>10/1/2026</t>
  </si>
  <si>
    <t>PL/JA/17412</t>
  </si>
  <si>
    <t>4217</t>
  </si>
  <si>
    <t>09/1/2026</t>
  </si>
  <si>
    <t>PL/JA/17413</t>
  </si>
  <si>
    <t>4188</t>
  </si>
  <si>
    <t>PL/JA/17416</t>
  </si>
  <si>
    <t>4209/4207</t>
  </si>
  <si>
    <t>PL/JA/17678</t>
  </si>
  <si>
    <t>4267</t>
  </si>
  <si>
    <t>PL/JA/17683</t>
  </si>
  <si>
    <t>4255</t>
  </si>
  <si>
    <t>16/1/2026</t>
  </si>
  <si>
    <t>PL/JA/17698</t>
  </si>
  <si>
    <t>4301</t>
  </si>
  <si>
    <t>17/1/2026</t>
  </si>
  <si>
    <t>PL/JA/17798</t>
  </si>
  <si>
    <t>4323</t>
  </si>
  <si>
    <t>PL/JA/17799</t>
  </si>
  <si>
    <t>4328</t>
  </si>
  <si>
    <t>PL/JA/17800</t>
  </si>
  <si>
    <t>4325</t>
  </si>
  <si>
    <t>PL/JA/17806</t>
  </si>
  <si>
    <t>4333</t>
  </si>
  <si>
    <t>20/1/2026</t>
  </si>
  <si>
    <t>PL/JA/17898</t>
  </si>
  <si>
    <t>4363</t>
  </si>
  <si>
    <t>PL/JA/17957</t>
  </si>
  <si>
    <t>4381</t>
  </si>
  <si>
    <t>PL/JA/17958</t>
  </si>
  <si>
    <t>4362</t>
  </si>
  <si>
    <t>22/1/2026</t>
  </si>
  <si>
    <t>PL/JA/18108</t>
  </si>
  <si>
    <t>4402</t>
  </si>
  <si>
    <t>23/1/2026</t>
  </si>
  <si>
    <t>PL/JA/18109</t>
  </si>
  <si>
    <t>4425</t>
  </si>
  <si>
    <t>24/1/2026</t>
  </si>
  <si>
    <t>PL/JA/18169</t>
  </si>
  <si>
    <t>4433</t>
  </si>
  <si>
    <t>28/1/2026</t>
  </si>
  <si>
    <t>PL/JA/18247</t>
  </si>
  <si>
    <t>4455</t>
  </si>
  <si>
    <t>29/1/2026</t>
  </si>
  <si>
    <t>PL/JA/18312</t>
  </si>
  <si>
    <t>4465</t>
  </si>
  <si>
    <t>PL/JA/18327</t>
  </si>
  <si>
    <t>4469</t>
  </si>
  <si>
    <t>PL/JA/18331</t>
  </si>
  <si>
    <t>3089/3090/3088</t>
  </si>
  <si>
    <t>31/1/2026</t>
  </si>
  <si>
    <t>PL/JA/18386</t>
  </si>
  <si>
    <t>4554</t>
  </si>
  <si>
    <t>PL/JA/18387</t>
  </si>
  <si>
    <t>4528</t>
  </si>
  <si>
    <t>PL/JA/18472</t>
  </si>
  <si>
    <t>4527</t>
  </si>
  <si>
    <t>PL/JA/18473</t>
  </si>
  <si>
    <t>4499</t>
  </si>
  <si>
    <t>(RUPEES THIRTY THREE THOUSAND EIGHT HUNDRED SIXTEEN ONLY)</t>
  </si>
  <si>
    <t>Bill Date: 31/01/2026
Bill NO. : 25674
Total Amount: 33816.00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</si>
</sst>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" fillId="0" borderId="17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2" fillId="0" borderId="10" xfId="0" applyNumberFormat="1" applyFont="1" applyBorder="1"/>
    <xf numFmtId="2" fontId="0" fillId="0" borderId="10" xfId="0" applyNumberFormat="1" applyFont="1" applyBorder="1"/>
    <xf numFmtId="2" fontId="0" fillId="0" borderId="2" xfId="0" applyNumberFormat="1" applyFont="1" applyBorder="1"/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Font="1"/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0" fontId="1" fillId="0" borderId="20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wrapText="1"/>
    </xf>
    <xf numFmtId="0" fontId="0" fillId="0" borderId="23" xfId="0" applyNumberFormat="1" applyFont="1" applyBorder="1"/>
    <xf numFmtId="0" fontId="0" fillId="0" borderId="24" xfId="0" applyNumberFormat="1" applyFont="1" applyBorder="1"/>
    <xf numFmtId="0" fontId="0" fillId="0" borderId="14" xfId="0" applyNumberFormat="1" applyFont="1" applyBorder="1" applyAlignment="1">
      <alignment horizontal="center" vertical="center"/>
    </xf>
    <xf numFmtId="0" fontId="0" fillId="0" borderId="24" xfId="0" applyNumberFormat="1" applyFont="1" applyBorder="1" applyAlignment="1">
      <alignment vertical="center"/>
    </xf>
    <xf numFmtId="0" fontId="1" fillId="0" borderId="5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wrapText="1"/>
    </xf>
    <xf numFmtId="0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  <xf numFmtId="2" fontId="1" fillId="0" borderId="13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0</xdr:row>
      <xdr:rowOff>9525</xdr:rowOff>
    </xdr:from>
    <xdr:to>
      <xdr:col>6</xdr:col>
      <xdr:colOff>1085850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9525"/>
          <a:ext cx="404812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  <row r="108">
          <cell r="C108" t="str">
            <v>KHANDAPADA</v>
          </cell>
          <cell r="D108">
            <v>32</v>
          </cell>
        </row>
        <row r="109">
          <cell r="C109" t="str">
            <v>SUNABEDA</v>
          </cell>
          <cell r="D109">
            <v>85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tabSelected="1" workbookViewId="0">
      <selection activeCell="R5" sqref="Q5:R5"/>
    </sheetView>
  </sheetViews>
  <sheetFormatPr defaultRowHeight="15"/>
  <cols>
    <col min="1" max="1" width="2" style="1" customWidth="1"/>
    <col min="2" max="2" width="4.5703125" style="1" customWidth="1"/>
    <col min="3" max="3" width="10.7109375" style="1" bestFit="1" customWidth="1"/>
    <col min="4" max="4" width="12.42578125" style="1" customWidth="1"/>
    <col min="5" max="5" width="10" style="1" customWidth="1"/>
    <col min="6" max="6" width="6.85546875" style="1" customWidth="1"/>
    <col min="7" max="7" width="18" style="1" bestFit="1" customWidth="1"/>
    <col min="8" max="8" width="7.28515625" style="1" customWidth="1"/>
    <col min="9" max="9" width="7.5703125" style="2" customWidth="1"/>
    <col min="10" max="10" width="8" style="2" customWidth="1"/>
    <col min="11" max="11" width="8.5703125" style="2" bestFit="1" customWidth="1"/>
    <col min="12" max="12" width="10.42578125" style="1" bestFit="1" customWidth="1"/>
    <col min="13" max="16384" width="9.140625" style="1"/>
  </cols>
  <sheetData>
    <row r="1" spans="2:13" ht="83.25" customHeight="1" thickBot="1">
      <c r="B1" s="29"/>
      <c r="C1" s="30"/>
      <c r="D1" s="30"/>
      <c r="E1" s="30"/>
      <c r="F1" s="30"/>
      <c r="G1" s="30"/>
      <c r="H1" s="27" t="s">
        <v>14</v>
      </c>
      <c r="I1" s="27"/>
      <c r="J1" s="27"/>
      <c r="K1" s="28"/>
    </row>
    <row r="2" spans="2:13" s="4" customFormat="1" ht="78" customHeight="1" thickBot="1">
      <c r="B2" s="36" t="s">
        <v>15</v>
      </c>
      <c r="C2" s="37"/>
      <c r="D2" s="37"/>
      <c r="E2" s="37"/>
      <c r="F2" s="37"/>
      <c r="G2" s="38"/>
      <c r="H2" s="39" t="s">
        <v>111</v>
      </c>
      <c r="I2" s="40"/>
      <c r="J2" s="40"/>
      <c r="K2" s="41"/>
      <c r="M2" s="5"/>
    </row>
    <row r="3" spans="2:13" s="4" customFormat="1" ht="15.95" customHeight="1" thickBot="1">
      <c r="B3" s="8" t="s">
        <v>10</v>
      </c>
      <c r="C3" s="9" t="s">
        <v>11</v>
      </c>
      <c r="D3" s="9" t="s">
        <v>12</v>
      </c>
      <c r="E3" s="42" t="s">
        <v>6</v>
      </c>
      <c r="F3" s="9" t="s">
        <v>3</v>
      </c>
      <c r="G3" s="9" t="s">
        <v>5</v>
      </c>
      <c r="H3" s="9" t="s">
        <v>7</v>
      </c>
      <c r="I3" s="10" t="s">
        <v>8</v>
      </c>
      <c r="J3" s="10" t="s">
        <v>13</v>
      </c>
      <c r="K3" s="10" t="s">
        <v>9</v>
      </c>
      <c r="L3" s="43" t="s">
        <v>20</v>
      </c>
    </row>
    <row r="4" spans="2:13" s="4" customFormat="1" ht="15.95" customHeight="1">
      <c r="B4" s="17">
        <v>1</v>
      </c>
      <c r="C4" s="11" t="s">
        <v>21</v>
      </c>
      <c r="D4" s="11" t="s">
        <v>22</v>
      </c>
      <c r="E4" s="44" t="s">
        <v>23</v>
      </c>
      <c r="F4" s="18" t="s">
        <v>24</v>
      </c>
      <c r="G4" s="18" t="s">
        <v>25</v>
      </c>
      <c r="H4" s="11">
        <v>1</v>
      </c>
      <c r="I4" s="19">
        <v>29</v>
      </c>
      <c r="J4" s="19">
        <v>25</v>
      </c>
      <c r="K4" s="19">
        <f>H4*I4+J4</f>
        <v>54</v>
      </c>
      <c r="L4" s="45" t="s">
        <v>26</v>
      </c>
    </row>
    <row r="5" spans="2:13" s="4" customFormat="1" ht="15.95" customHeight="1">
      <c r="B5" s="12">
        <v>2</v>
      </c>
      <c r="C5" s="6" t="s">
        <v>27</v>
      </c>
      <c r="D5" s="6" t="s">
        <v>28</v>
      </c>
      <c r="E5" s="31" t="s">
        <v>29</v>
      </c>
      <c r="F5" s="6" t="s">
        <v>4</v>
      </c>
      <c r="G5" s="6" t="s">
        <v>2</v>
      </c>
      <c r="H5" s="6">
        <v>3</v>
      </c>
      <c r="I5" s="16">
        <f>VLOOKUP(G5,'[1]EMAMI LTD'!$C$4:$D$112,2,FALSE)</f>
        <v>32</v>
      </c>
      <c r="J5" s="16">
        <v>25</v>
      </c>
      <c r="K5" s="16">
        <f t="shared" ref="K5:K36" si="0">H5*I5+J5</f>
        <v>121</v>
      </c>
      <c r="L5" s="46"/>
    </row>
    <row r="6" spans="2:13" s="4" customFormat="1" ht="15.95" customHeight="1">
      <c r="B6" s="12">
        <v>3</v>
      </c>
      <c r="C6" s="6" t="s">
        <v>27</v>
      </c>
      <c r="D6" s="6" t="s">
        <v>30</v>
      </c>
      <c r="E6" s="31" t="s">
        <v>31</v>
      </c>
      <c r="F6" s="6" t="s">
        <v>4</v>
      </c>
      <c r="G6" s="6" t="s">
        <v>32</v>
      </c>
      <c r="H6" s="6">
        <v>44</v>
      </c>
      <c r="I6" s="16">
        <f>VLOOKUP(G6,'[1]EMAMI LTD'!$C$4:$D$112,2,FALSE)</f>
        <v>29</v>
      </c>
      <c r="J6" s="16">
        <v>25</v>
      </c>
      <c r="K6" s="16">
        <f t="shared" si="0"/>
        <v>1301</v>
      </c>
      <c r="L6" s="46"/>
    </row>
    <row r="7" spans="2:13" s="4" customFormat="1" ht="15.95" customHeight="1">
      <c r="B7" s="12">
        <v>4</v>
      </c>
      <c r="C7" s="6" t="s">
        <v>27</v>
      </c>
      <c r="D7" s="6" t="s">
        <v>33</v>
      </c>
      <c r="E7" s="31" t="s">
        <v>34</v>
      </c>
      <c r="F7" s="6" t="s">
        <v>4</v>
      </c>
      <c r="G7" s="6" t="s">
        <v>35</v>
      </c>
      <c r="H7" s="6">
        <v>4</v>
      </c>
      <c r="I7" s="16">
        <f>VLOOKUP(G7,'[1]EMAMI LTD'!$C$4:$D$112,2,FALSE)</f>
        <v>29</v>
      </c>
      <c r="J7" s="16">
        <v>25</v>
      </c>
      <c r="K7" s="16">
        <f t="shared" si="0"/>
        <v>141</v>
      </c>
      <c r="L7" s="46"/>
    </row>
    <row r="8" spans="2:13" s="4" customFormat="1" ht="15.95" customHeight="1">
      <c r="B8" s="12">
        <v>5</v>
      </c>
      <c r="C8" s="6" t="s">
        <v>27</v>
      </c>
      <c r="D8" s="6" t="s">
        <v>36</v>
      </c>
      <c r="E8" s="31" t="s">
        <v>37</v>
      </c>
      <c r="F8" s="6" t="s">
        <v>4</v>
      </c>
      <c r="G8" s="6" t="s">
        <v>38</v>
      </c>
      <c r="H8" s="6">
        <v>10</v>
      </c>
      <c r="I8" s="16">
        <f>VLOOKUP(G8,'[1]EMAMI LTD'!$C$4:$D$112,2,FALSE)</f>
        <v>32</v>
      </c>
      <c r="J8" s="16">
        <v>25</v>
      </c>
      <c r="K8" s="16">
        <f t="shared" si="0"/>
        <v>345</v>
      </c>
      <c r="L8" s="46"/>
    </row>
    <row r="9" spans="2:13" s="4" customFormat="1" ht="15.95" customHeight="1">
      <c r="B9" s="12">
        <v>6</v>
      </c>
      <c r="C9" s="6" t="s">
        <v>39</v>
      </c>
      <c r="D9" s="6" t="s">
        <v>40</v>
      </c>
      <c r="E9" s="31" t="s">
        <v>41</v>
      </c>
      <c r="F9" s="6" t="s">
        <v>4</v>
      </c>
      <c r="G9" s="6" t="s">
        <v>42</v>
      </c>
      <c r="H9" s="6">
        <v>10</v>
      </c>
      <c r="I9" s="16">
        <f>VLOOKUP(G9,'[1]EMAMI LTD'!$C$4:$D$112,2,FALSE)</f>
        <v>85</v>
      </c>
      <c r="J9" s="16">
        <v>25</v>
      </c>
      <c r="K9" s="16">
        <f t="shared" si="0"/>
        <v>875</v>
      </c>
      <c r="L9" s="46"/>
    </row>
    <row r="10" spans="2:13" s="4" customFormat="1" ht="30">
      <c r="B10" s="47">
        <v>7</v>
      </c>
      <c r="C10" s="32" t="s">
        <v>39</v>
      </c>
      <c r="D10" s="32" t="s">
        <v>43</v>
      </c>
      <c r="E10" s="33" t="s">
        <v>44</v>
      </c>
      <c r="F10" s="32" t="s">
        <v>4</v>
      </c>
      <c r="G10" s="32" t="s">
        <v>17</v>
      </c>
      <c r="H10" s="32">
        <v>176</v>
      </c>
      <c r="I10" s="34">
        <f>VLOOKUP(G10,'[1]EMAMI LTD'!$C$4:$D$112,2,FALSE)</f>
        <v>40</v>
      </c>
      <c r="J10" s="34">
        <v>25</v>
      </c>
      <c r="K10" s="34">
        <f t="shared" si="0"/>
        <v>7065</v>
      </c>
      <c r="L10" s="48"/>
    </row>
    <row r="11" spans="2:13" s="4" customFormat="1" ht="15.95" customHeight="1">
      <c r="B11" s="12">
        <v>8</v>
      </c>
      <c r="C11" s="6" t="s">
        <v>45</v>
      </c>
      <c r="D11" s="6" t="s">
        <v>46</v>
      </c>
      <c r="E11" s="31" t="s">
        <v>47</v>
      </c>
      <c r="F11" s="6" t="s">
        <v>4</v>
      </c>
      <c r="G11" s="6" t="s">
        <v>16</v>
      </c>
      <c r="H11" s="6">
        <v>10</v>
      </c>
      <c r="I11" s="16">
        <f>VLOOKUP(G11,'[1]EMAMI LTD'!$C$4:$D$112,2,FALSE)</f>
        <v>32</v>
      </c>
      <c r="J11" s="16">
        <v>25</v>
      </c>
      <c r="K11" s="16">
        <f t="shared" si="0"/>
        <v>345</v>
      </c>
      <c r="L11" s="46"/>
    </row>
    <row r="12" spans="2:13" s="4" customFormat="1" ht="15.95" customHeight="1">
      <c r="B12" s="12">
        <v>9</v>
      </c>
      <c r="C12" s="6" t="s">
        <v>48</v>
      </c>
      <c r="D12" s="6" t="s">
        <v>49</v>
      </c>
      <c r="E12" s="31" t="s">
        <v>50</v>
      </c>
      <c r="F12" s="6" t="s">
        <v>4</v>
      </c>
      <c r="G12" s="6" t="s">
        <v>1</v>
      </c>
      <c r="H12" s="6">
        <v>60</v>
      </c>
      <c r="I12" s="16">
        <f>VLOOKUP(G12,'[1]EMAMI LTD'!$C$4:$D$112,2,FALSE)</f>
        <v>32</v>
      </c>
      <c r="J12" s="16">
        <v>25</v>
      </c>
      <c r="K12" s="16">
        <f t="shared" si="0"/>
        <v>1945</v>
      </c>
      <c r="L12" s="46"/>
    </row>
    <row r="13" spans="2:13" s="4" customFormat="1" ht="15.95" customHeight="1">
      <c r="B13" s="12">
        <v>10</v>
      </c>
      <c r="C13" s="6" t="s">
        <v>51</v>
      </c>
      <c r="D13" s="6" t="s">
        <v>52</v>
      </c>
      <c r="E13" s="31" t="s">
        <v>53</v>
      </c>
      <c r="F13" s="6" t="s">
        <v>4</v>
      </c>
      <c r="G13" s="6" t="s">
        <v>1</v>
      </c>
      <c r="H13" s="6">
        <v>22</v>
      </c>
      <c r="I13" s="16">
        <f>VLOOKUP(G13,'[1]EMAMI LTD'!$C$4:$D$112,2,FALSE)</f>
        <v>32</v>
      </c>
      <c r="J13" s="16">
        <v>25</v>
      </c>
      <c r="K13" s="16">
        <f t="shared" si="0"/>
        <v>729</v>
      </c>
      <c r="L13" s="46"/>
    </row>
    <row r="14" spans="2:13" s="4" customFormat="1" ht="15.95" customHeight="1">
      <c r="B14" s="12">
        <v>11</v>
      </c>
      <c r="C14" s="6" t="s">
        <v>54</v>
      </c>
      <c r="D14" s="6" t="s">
        <v>55</v>
      </c>
      <c r="E14" s="31" t="s">
        <v>56</v>
      </c>
      <c r="F14" s="6" t="s">
        <v>4</v>
      </c>
      <c r="G14" s="6" t="s">
        <v>1</v>
      </c>
      <c r="H14" s="6">
        <v>22</v>
      </c>
      <c r="I14" s="16">
        <f>VLOOKUP(G14,'[1]EMAMI LTD'!$C$4:$D$112,2,FALSE)</f>
        <v>32</v>
      </c>
      <c r="J14" s="16">
        <v>25</v>
      </c>
      <c r="K14" s="16">
        <f t="shared" si="0"/>
        <v>729</v>
      </c>
      <c r="L14" s="46"/>
    </row>
    <row r="15" spans="2:13" s="4" customFormat="1" ht="15.95" customHeight="1">
      <c r="B15" s="12">
        <v>12</v>
      </c>
      <c r="C15" s="6" t="s">
        <v>51</v>
      </c>
      <c r="D15" s="6" t="s">
        <v>57</v>
      </c>
      <c r="E15" s="31" t="s">
        <v>58</v>
      </c>
      <c r="F15" s="6" t="s">
        <v>4</v>
      </c>
      <c r="G15" s="6" t="s">
        <v>2</v>
      </c>
      <c r="H15" s="6">
        <v>39</v>
      </c>
      <c r="I15" s="16">
        <f>VLOOKUP(G15,'[1]EMAMI LTD'!$C$4:$D$112,2,FALSE)</f>
        <v>32</v>
      </c>
      <c r="J15" s="16">
        <v>25</v>
      </c>
      <c r="K15" s="16">
        <f t="shared" si="0"/>
        <v>1273</v>
      </c>
      <c r="L15" s="46"/>
    </row>
    <row r="16" spans="2:13" s="4" customFormat="1" ht="15.95" customHeight="1">
      <c r="B16" s="12">
        <v>13</v>
      </c>
      <c r="C16" s="6" t="s">
        <v>21</v>
      </c>
      <c r="D16" s="6" t="s">
        <v>59</v>
      </c>
      <c r="E16" s="31" t="s">
        <v>60</v>
      </c>
      <c r="F16" s="6" t="s">
        <v>4</v>
      </c>
      <c r="G16" s="6" t="s">
        <v>1</v>
      </c>
      <c r="H16" s="6">
        <v>41</v>
      </c>
      <c r="I16" s="16">
        <f>VLOOKUP(G16,'[1]EMAMI LTD'!$C$4:$D$112,2,FALSE)</f>
        <v>32</v>
      </c>
      <c r="J16" s="16">
        <v>25</v>
      </c>
      <c r="K16" s="16">
        <f t="shared" si="0"/>
        <v>1337</v>
      </c>
      <c r="L16" s="46"/>
    </row>
    <row r="17" spans="2:12" s="4" customFormat="1" ht="15.95" customHeight="1">
      <c r="B17" s="12">
        <v>14</v>
      </c>
      <c r="C17" s="6" t="s">
        <v>21</v>
      </c>
      <c r="D17" s="6" t="s">
        <v>61</v>
      </c>
      <c r="E17" s="31" t="s">
        <v>62</v>
      </c>
      <c r="F17" s="6" t="s">
        <v>4</v>
      </c>
      <c r="G17" s="6" t="s">
        <v>1</v>
      </c>
      <c r="H17" s="6">
        <v>44</v>
      </c>
      <c r="I17" s="16">
        <f>VLOOKUP(G17,'[1]EMAMI LTD'!$C$4:$D$112,2,FALSE)</f>
        <v>32</v>
      </c>
      <c r="J17" s="16">
        <v>25</v>
      </c>
      <c r="K17" s="16">
        <f t="shared" si="0"/>
        <v>1433</v>
      </c>
      <c r="L17" s="46"/>
    </row>
    <row r="18" spans="2:12" s="4" customFormat="1" ht="15.95" customHeight="1">
      <c r="B18" s="12">
        <v>15</v>
      </c>
      <c r="C18" s="6" t="s">
        <v>63</v>
      </c>
      <c r="D18" s="6" t="s">
        <v>64</v>
      </c>
      <c r="E18" s="31" t="s">
        <v>65</v>
      </c>
      <c r="F18" s="6" t="s">
        <v>4</v>
      </c>
      <c r="G18" s="6" t="s">
        <v>2</v>
      </c>
      <c r="H18" s="6">
        <v>9</v>
      </c>
      <c r="I18" s="16">
        <f>VLOOKUP(G18,'[1]EMAMI LTD'!$C$4:$D$112,2,FALSE)</f>
        <v>32</v>
      </c>
      <c r="J18" s="16">
        <v>25</v>
      </c>
      <c r="K18" s="16">
        <f t="shared" si="0"/>
        <v>313</v>
      </c>
      <c r="L18" s="46"/>
    </row>
    <row r="19" spans="2:12" s="4" customFormat="1" ht="15.95" customHeight="1">
      <c r="B19" s="12">
        <v>16</v>
      </c>
      <c r="C19" s="6" t="s">
        <v>66</v>
      </c>
      <c r="D19" s="6" t="s">
        <v>67</v>
      </c>
      <c r="E19" s="31" t="s">
        <v>68</v>
      </c>
      <c r="F19" s="6" t="s">
        <v>4</v>
      </c>
      <c r="G19" s="6" t="s">
        <v>2</v>
      </c>
      <c r="H19" s="6">
        <v>5</v>
      </c>
      <c r="I19" s="16">
        <f>VLOOKUP(G19,'[1]EMAMI LTD'!$C$4:$D$112,2,FALSE)</f>
        <v>32</v>
      </c>
      <c r="J19" s="16">
        <v>25</v>
      </c>
      <c r="K19" s="16">
        <f t="shared" si="0"/>
        <v>185</v>
      </c>
      <c r="L19" s="46"/>
    </row>
    <row r="20" spans="2:12" s="4" customFormat="1" ht="15.95" customHeight="1">
      <c r="B20" s="12">
        <v>17</v>
      </c>
      <c r="C20" s="6" t="s">
        <v>66</v>
      </c>
      <c r="D20" s="6" t="s">
        <v>69</v>
      </c>
      <c r="E20" s="31" t="s">
        <v>70</v>
      </c>
      <c r="F20" s="6" t="s">
        <v>4</v>
      </c>
      <c r="G20" s="6" t="s">
        <v>1</v>
      </c>
      <c r="H20" s="6">
        <v>1</v>
      </c>
      <c r="I20" s="16">
        <f>VLOOKUP(G20,'[1]EMAMI LTD'!$C$4:$D$112,2,FALSE)</f>
        <v>32</v>
      </c>
      <c r="J20" s="16">
        <v>25</v>
      </c>
      <c r="K20" s="16">
        <f t="shared" si="0"/>
        <v>57</v>
      </c>
      <c r="L20" s="46"/>
    </row>
    <row r="21" spans="2:12" s="4" customFormat="1" ht="15.95" customHeight="1">
      <c r="B21" s="12">
        <v>18</v>
      </c>
      <c r="C21" s="6" t="s">
        <v>66</v>
      </c>
      <c r="D21" s="6" t="s">
        <v>71</v>
      </c>
      <c r="E21" s="31" t="s">
        <v>72</v>
      </c>
      <c r="F21" s="6" t="s">
        <v>4</v>
      </c>
      <c r="G21" s="6" t="s">
        <v>2</v>
      </c>
      <c r="H21" s="6">
        <v>18</v>
      </c>
      <c r="I21" s="16">
        <f>VLOOKUP(G21,'[1]EMAMI LTD'!$C$4:$D$112,2,FALSE)</f>
        <v>32</v>
      </c>
      <c r="J21" s="16">
        <v>25</v>
      </c>
      <c r="K21" s="16">
        <f t="shared" si="0"/>
        <v>601</v>
      </c>
      <c r="L21" s="46"/>
    </row>
    <row r="22" spans="2:12" s="4" customFormat="1" ht="15.95" customHeight="1">
      <c r="B22" s="12">
        <v>19</v>
      </c>
      <c r="C22" s="6" t="s">
        <v>66</v>
      </c>
      <c r="D22" s="6" t="s">
        <v>73</v>
      </c>
      <c r="E22" s="31" t="s">
        <v>74</v>
      </c>
      <c r="F22" s="6" t="s">
        <v>4</v>
      </c>
      <c r="G22" s="6" t="s">
        <v>17</v>
      </c>
      <c r="H22" s="6">
        <v>122</v>
      </c>
      <c r="I22" s="16">
        <f>VLOOKUP(G22,'[1]EMAMI LTD'!$C$4:$D$112,2,FALSE)</f>
        <v>40</v>
      </c>
      <c r="J22" s="16">
        <v>25</v>
      </c>
      <c r="K22" s="16">
        <f t="shared" si="0"/>
        <v>4905</v>
      </c>
      <c r="L22" s="46"/>
    </row>
    <row r="23" spans="2:12" s="4" customFormat="1" ht="15.95" customHeight="1">
      <c r="B23" s="12">
        <v>20</v>
      </c>
      <c r="C23" s="6" t="s">
        <v>75</v>
      </c>
      <c r="D23" s="6" t="s">
        <v>76</v>
      </c>
      <c r="E23" s="31" t="s">
        <v>77</v>
      </c>
      <c r="F23" s="6" t="s">
        <v>4</v>
      </c>
      <c r="G23" s="6" t="s">
        <v>2</v>
      </c>
      <c r="H23" s="6">
        <v>12</v>
      </c>
      <c r="I23" s="16">
        <f>VLOOKUP(G23,'[1]EMAMI LTD'!$C$4:$D$112,2,FALSE)</f>
        <v>32</v>
      </c>
      <c r="J23" s="16">
        <v>25</v>
      </c>
      <c r="K23" s="16">
        <f t="shared" si="0"/>
        <v>409</v>
      </c>
      <c r="L23" s="46"/>
    </row>
    <row r="24" spans="2:12" s="4" customFormat="1" ht="15.95" customHeight="1">
      <c r="B24" s="12">
        <v>21</v>
      </c>
      <c r="C24" s="6" t="s">
        <v>75</v>
      </c>
      <c r="D24" s="6" t="s">
        <v>78</v>
      </c>
      <c r="E24" s="31" t="s">
        <v>79</v>
      </c>
      <c r="F24" s="6" t="s">
        <v>4</v>
      </c>
      <c r="G24" s="6" t="s">
        <v>1</v>
      </c>
      <c r="H24" s="6">
        <v>4</v>
      </c>
      <c r="I24" s="16">
        <f>VLOOKUP(G24,'[1]EMAMI LTD'!$C$4:$D$112,2,FALSE)</f>
        <v>32</v>
      </c>
      <c r="J24" s="16">
        <v>25</v>
      </c>
      <c r="K24" s="16">
        <f t="shared" si="0"/>
        <v>153</v>
      </c>
      <c r="L24" s="46"/>
    </row>
    <row r="25" spans="2:12" s="4" customFormat="1" ht="15.95" customHeight="1">
      <c r="B25" s="12">
        <v>22</v>
      </c>
      <c r="C25" s="6" t="s">
        <v>75</v>
      </c>
      <c r="D25" s="6" t="s">
        <v>80</v>
      </c>
      <c r="E25" s="31" t="s">
        <v>81</v>
      </c>
      <c r="F25" s="6" t="s">
        <v>4</v>
      </c>
      <c r="G25" s="6" t="s">
        <v>1</v>
      </c>
      <c r="H25" s="6">
        <v>5</v>
      </c>
      <c r="I25" s="16">
        <f>VLOOKUP(G25,'[1]EMAMI LTD'!$C$4:$D$112,2,FALSE)</f>
        <v>32</v>
      </c>
      <c r="J25" s="16">
        <v>25</v>
      </c>
      <c r="K25" s="16">
        <f t="shared" si="0"/>
        <v>185</v>
      </c>
      <c r="L25" s="46"/>
    </row>
    <row r="26" spans="2:12" s="4" customFormat="1" ht="15.95" customHeight="1">
      <c r="B26" s="12">
        <v>23</v>
      </c>
      <c r="C26" s="6" t="s">
        <v>82</v>
      </c>
      <c r="D26" s="6" t="s">
        <v>83</v>
      </c>
      <c r="E26" s="31" t="s">
        <v>84</v>
      </c>
      <c r="F26" s="6" t="s">
        <v>4</v>
      </c>
      <c r="G26" s="6" t="s">
        <v>1</v>
      </c>
      <c r="H26" s="6">
        <v>18</v>
      </c>
      <c r="I26" s="16">
        <f>VLOOKUP(G26,'[1]EMAMI LTD'!$C$4:$D$112,2,FALSE)</f>
        <v>32</v>
      </c>
      <c r="J26" s="16">
        <v>25</v>
      </c>
      <c r="K26" s="16">
        <f t="shared" si="0"/>
        <v>601</v>
      </c>
      <c r="L26" s="46"/>
    </row>
    <row r="27" spans="2:12" s="4" customFormat="1" ht="15.95" customHeight="1">
      <c r="B27" s="12">
        <v>24</v>
      </c>
      <c r="C27" s="6" t="s">
        <v>85</v>
      </c>
      <c r="D27" s="6" t="s">
        <v>86</v>
      </c>
      <c r="E27" s="31" t="s">
        <v>87</v>
      </c>
      <c r="F27" s="6" t="s">
        <v>4</v>
      </c>
      <c r="G27" s="6" t="s">
        <v>1</v>
      </c>
      <c r="H27" s="6">
        <v>112</v>
      </c>
      <c r="I27" s="16">
        <f>VLOOKUP(G27,'[1]EMAMI LTD'!$C$4:$D$112,2,FALSE)</f>
        <v>32</v>
      </c>
      <c r="J27" s="16">
        <v>25</v>
      </c>
      <c r="K27" s="16">
        <f t="shared" si="0"/>
        <v>3609</v>
      </c>
      <c r="L27" s="46"/>
    </row>
    <row r="28" spans="2:12" s="4" customFormat="1" ht="15.95" customHeight="1">
      <c r="B28" s="12">
        <v>25</v>
      </c>
      <c r="C28" s="6" t="s">
        <v>88</v>
      </c>
      <c r="D28" s="6" t="s">
        <v>89</v>
      </c>
      <c r="E28" s="31" t="s">
        <v>90</v>
      </c>
      <c r="F28" s="6" t="s">
        <v>4</v>
      </c>
      <c r="G28" s="6" t="s">
        <v>18</v>
      </c>
      <c r="H28" s="6">
        <v>8</v>
      </c>
      <c r="I28" s="16">
        <f>VLOOKUP(G28,'[1]EMAMI LTD'!$C$4:$D$112,2,FALSE)</f>
        <v>32</v>
      </c>
      <c r="J28" s="16">
        <v>25</v>
      </c>
      <c r="K28" s="16">
        <f t="shared" si="0"/>
        <v>281</v>
      </c>
      <c r="L28" s="46"/>
    </row>
    <row r="29" spans="2:12" s="4" customFormat="1" ht="15.95" customHeight="1">
      <c r="B29" s="12">
        <v>26</v>
      </c>
      <c r="C29" s="6" t="s">
        <v>91</v>
      </c>
      <c r="D29" s="6" t="s">
        <v>92</v>
      </c>
      <c r="E29" s="31" t="s">
        <v>93</v>
      </c>
      <c r="F29" s="6" t="s">
        <v>4</v>
      </c>
      <c r="G29" s="6" t="s">
        <v>2</v>
      </c>
      <c r="H29" s="6">
        <v>1</v>
      </c>
      <c r="I29" s="16">
        <f>VLOOKUP(G29,'[1]EMAMI LTD'!$C$4:$D$112,2,FALSE)</f>
        <v>32</v>
      </c>
      <c r="J29" s="16">
        <v>25</v>
      </c>
      <c r="K29" s="16">
        <f t="shared" si="0"/>
        <v>57</v>
      </c>
      <c r="L29" s="46"/>
    </row>
    <row r="30" spans="2:12" s="4" customFormat="1" ht="15.95" customHeight="1">
      <c r="B30" s="12">
        <v>27</v>
      </c>
      <c r="C30" s="6" t="s">
        <v>94</v>
      </c>
      <c r="D30" s="6" t="s">
        <v>95</v>
      </c>
      <c r="E30" s="31" t="s">
        <v>96</v>
      </c>
      <c r="F30" s="6" t="s">
        <v>4</v>
      </c>
      <c r="G30" s="6" t="s">
        <v>17</v>
      </c>
      <c r="H30" s="6">
        <v>66</v>
      </c>
      <c r="I30" s="16">
        <f>VLOOKUP(G30,'[1]EMAMI LTD'!$C$4:$D$112,2,FALSE)</f>
        <v>40</v>
      </c>
      <c r="J30" s="16">
        <v>25</v>
      </c>
      <c r="K30" s="16">
        <f t="shared" si="0"/>
        <v>2665</v>
      </c>
      <c r="L30" s="46"/>
    </row>
    <row r="31" spans="2:12" s="4" customFormat="1" ht="15.95" customHeight="1">
      <c r="B31" s="12">
        <v>28</v>
      </c>
      <c r="C31" s="6" t="s">
        <v>94</v>
      </c>
      <c r="D31" s="6" t="s">
        <v>97</v>
      </c>
      <c r="E31" s="31" t="s">
        <v>98</v>
      </c>
      <c r="F31" s="6" t="s">
        <v>4</v>
      </c>
      <c r="G31" s="6" t="s">
        <v>1</v>
      </c>
      <c r="H31" s="6">
        <v>4</v>
      </c>
      <c r="I31" s="16">
        <f>VLOOKUP(G31,'[1]EMAMI LTD'!$C$4:$D$112,2,FALSE)</f>
        <v>32</v>
      </c>
      <c r="J31" s="16">
        <v>25</v>
      </c>
      <c r="K31" s="16">
        <f t="shared" si="0"/>
        <v>153</v>
      </c>
      <c r="L31" s="46"/>
    </row>
    <row r="32" spans="2:12" s="4" customFormat="1" ht="30">
      <c r="B32" s="47">
        <v>29</v>
      </c>
      <c r="C32" s="32" t="s">
        <v>94</v>
      </c>
      <c r="D32" s="32" t="s">
        <v>99</v>
      </c>
      <c r="E32" s="33" t="s">
        <v>100</v>
      </c>
      <c r="F32" s="32" t="s">
        <v>4</v>
      </c>
      <c r="G32" s="32" t="s">
        <v>2</v>
      </c>
      <c r="H32" s="32">
        <v>28</v>
      </c>
      <c r="I32" s="34">
        <f>VLOOKUP(G32,'[1]EMAMI LTD'!$C$4:$D$112,2,FALSE)</f>
        <v>32</v>
      </c>
      <c r="J32" s="34">
        <v>25</v>
      </c>
      <c r="K32" s="34">
        <f t="shared" si="0"/>
        <v>921</v>
      </c>
      <c r="L32" s="48"/>
    </row>
    <row r="33" spans="2:15" s="4" customFormat="1" ht="15.95" customHeight="1">
      <c r="B33" s="12">
        <v>30</v>
      </c>
      <c r="C33" s="6" t="s">
        <v>101</v>
      </c>
      <c r="D33" s="6" t="s">
        <v>102</v>
      </c>
      <c r="E33" s="31" t="s">
        <v>103</v>
      </c>
      <c r="F33" s="6" t="s">
        <v>4</v>
      </c>
      <c r="G33" s="6" t="s">
        <v>2</v>
      </c>
      <c r="H33" s="6">
        <v>11</v>
      </c>
      <c r="I33" s="16">
        <f>VLOOKUP(G33,'[1]EMAMI LTD'!$C$4:$D$112,2,FALSE)</f>
        <v>32</v>
      </c>
      <c r="J33" s="16">
        <v>25</v>
      </c>
      <c r="K33" s="16">
        <f t="shared" si="0"/>
        <v>377</v>
      </c>
      <c r="L33" s="46"/>
    </row>
    <row r="34" spans="2:15" s="4" customFormat="1" ht="15.95" customHeight="1">
      <c r="B34" s="12">
        <v>31</v>
      </c>
      <c r="C34" s="6" t="s">
        <v>101</v>
      </c>
      <c r="D34" s="6" t="s">
        <v>104</v>
      </c>
      <c r="E34" s="31" t="s">
        <v>105</v>
      </c>
      <c r="F34" s="6" t="s">
        <v>4</v>
      </c>
      <c r="G34" s="6" t="s">
        <v>2</v>
      </c>
      <c r="H34" s="6">
        <v>2</v>
      </c>
      <c r="I34" s="16">
        <f>VLOOKUP(G34,'[1]EMAMI LTD'!$C$4:$D$112,2,FALSE)</f>
        <v>32</v>
      </c>
      <c r="J34" s="16">
        <v>25</v>
      </c>
      <c r="K34" s="16">
        <f t="shared" si="0"/>
        <v>89</v>
      </c>
      <c r="L34" s="46"/>
    </row>
    <row r="35" spans="2:15" s="4" customFormat="1" ht="15.95" customHeight="1">
      <c r="B35" s="12">
        <v>32</v>
      </c>
      <c r="C35" s="6" t="s">
        <v>101</v>
      </c>
      <c r="D35" s="6" t="s">
        <v>106</v>
      </c>
      <c r="E35" s="31" t="s">
        <v>107</v>
      </c>
      <c r="F35" s="6" t="s">
        <v>4</v>
      </c>
      <c r="G35" s="6" t="s">
        <v>1</v>
      </c>
      <c r="H35" s="6">
        <v>1</v>
      </c>
      <c r="I35" s="16">
        <f>VLOOKUP(G35,'[1]EMAMI LTD'!$C$4:$D$112,2,FALSE)</f>
        <v>32</v>
      </c>
      <c r="J35" s="16">
        <v>25</v>
      </c>
      <c r="K35" s="16">
        <f t="shared" si="0"/>
        <v>57</v>
      </c>
      <c r="L35" s="46"/>
    </row>
    <row r="36" spans="2:15" s="4" customFormat="1" ht="15.95" customHeight="1" thickBot="1">
      <c r="B36" s="13">
        <v>33</v>
      </c>
      <c r="C36" s="14" t="s">
        <v>101</v>
      </c>
      <c r="D36" s="14" t="s">
        <v>108</v>
      </c>
      <c r="E36" s="50" t="s">
        <v>109</v>
      </c>
      <c r="F36" s="14" t="s">
        <v>4</v>
      </c>
      <c r="G36" s="14" t="s">
        <v>1</v>
      </c>
      <c r="H36" s="14">
        <v>15</v>
      </c>
      <c r="I36" s="20">
        <f>VLOOKUP(G36,'[1]EMAMI LTD'!$C$4:$D$112,2,FALSE)</f>
        <v>32</v>
      </c>
      <c r="J36" s="20">
        <v>25</v>
      </c>
      <c r="K36" s="20">
        <f t="shared" si="0"/>
        <v>505</v>
      </c>
      <c r="L36" s="46"/>
    </row>
    <row r="37" spans="2:15" s="4" customFormat="1" ht="15.95" customHeight="1" thickBot="1">
      <c r="B37" s="51" t="s">
        <v>110</v>
      </c>
      <c r="C37" s="52"/>
      <c r="D37" s="52"/>
      <c r="E37" s="52"/>
      <c r="F37" s="52"/>
      <c r="G37" s="52"/>
      <c r="H37" s="52"/>
      <c r="I37" s="52"/>
      <c r="J37" s="53"/>
      <c r="K37" s="54">
        <f>SUM(K4:K36)</f>
        <v>33816</v>
      </c>
      <c r="L37" s="49"/>
    </row>
    <row r="38" spans="2:15" s="4" customFormat="1" ht="15.95" customHeight="1" thickBot="1">
      <c r="B38" s="7"/>
      <c r="C38"/>
      <c r="D38"/>
      <c r="E38" s="1"/>
      <c r="F38"/>
      <c r="G38"/>
      <c r="H38" s="15">
        <f>SUM(H4:H36)</f>
        <v>928</v>
      </c>
      <c r="I38" s="35"/>
      <c r="J38" s="35"/>
      <c r="K38" s="35"/>
      <c r="L38"/>
    </row>
    <row r="39" spans="2:15" s="3" customFormat="1" ht="30" customHeight="1" thickBot="1">
      <c r="B39" s="21" t="s">
        <v>19</v>
      </c>
      <c r="C39" s="22"/>
      <c r="D39" s="22"/>
      <c r="E39" s="22"/>
      <c r="F39" s="22"/>
      <c r="G39" s="22"/>
      <c r="H39" s="22"/>
      <c r="I39" s="22"/>
      <c r="J39" s="22"/>
      <c r="K39" s="23"/>
    </row>
    <row r="40" spans="2:15" s="3" customFormat="1" ht="30" customHeight="1" thickBot="1">
      <c r="B40" s="24" t="s">
        <v>0</v>
      </c>
      <c r="C40" s="25"/>
      <c r="D40" s="25"/>
      <c r="E40" s="25"/>
      <c r="F40" s="25"/>
      <c r="G40" s="25"/>
      <c r="H40" s="25"/>
      <c r="I40" s="25"/>
      <c r="J40" s="25"/>
      <c r="K40" s="26"/>
    </row>
    <row r="43" spans="2:15">
      <c r="O43" s="3"/>
    </row>
  </sheetData>
  <sortState ref="C4:K50">
    <sortCondition ref="C4:C50"/>
    <sortCondition ref="D4:D50"/>
  </sortState>
  <mergeCells count="7">
    <mergeCell ref="B39:K39"/>
    <mergeCell ref="B40:K40"/>
    <mergeCell ref="H1:K1"/>
    <mergeCell ref="B1:G1"/>
    <mergeCell ref="B2:G2"/>
    <mergeCell ref="H2:K2"/>
    <mergeCell ref="B37:J37"/>
  </mergeCells>
  <conditionalFormatting sqref="D39:D1048576 D1:D2">
    <cfRule type="duplicateValues" dxfId="0" priority="1"/>
  </conditionalFormatting>
  <pageMargins left="0.35433070866141736" right="0.23622047244094491" top="0.55000000000000004" bottom="0.62992125984251968" header="0.38" footer="0.31496062992125984"/>
  <pageSetup paperSize="9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2026-01-07T08:01:35Z</cp:lastPrinted>
  <dcterms:created xsi:type="dcterms:W3CDTF">2023-06-09T11:03:29Z</dcterms:created>
  <dcterms:modified xsi:type="dcterms:W3CDTF">2026-02-08T12:59:31Z</dcterms:modified>
</cp:coreProperties>
</file>