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2" i="1"/>
  <c r="L4"/>
  <c r="G25"/>
  <c r="J5"/>
  <c r="J6"/>
  <c r="J7"/>
  <c r="J8"/>
  <c r="J9"/>
  <c r="J10"/>
  <c r="J11"/>
  <c r="J12"/>
  <c r="J13"/>
  <c r="J14"/>
  <c r="J15"/>
  <c r="J16"/>
  <c r="J17"/>
  <c r="J18"/>
  <c r="J19"/>
  <c r="J20"/>
  <c r="J21"/>
  <c r="I5"/>
  <c r="I6"/>
  <c r="I7"/>
  <c r="I8"/>
  <c r="I9"/>
  <c r="I10"/>
  <c r="I11"/>
  <c r="I12"/>
  <c r="I13"/>
  <c r="I14"/>
  <c r="I15"/>
  <c r="I16"/>
  <c r="I17"/>
  <c r="I18"/>
  <c r="I19"/>
  <c r="I20"/>
  <c r="I21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J4"/>
  <c r="I4"/>
  <c r="H4"/>
</calcChain>
</file>

<file path=xl/sharedStrings.xml><?xml version="1.0" encoding="utf-8"?>
<sst xmlns="http://schemas.openxmlformats.org/spreadsheetml/2006/main" count="108" uniqueCount="83">
  <si>
    <t>02/1/2026</t>
  </si>
  <si>
    <t>996</t>
  </si>
  <si>
    <t>03/1/2026</t>
  </si>
  <si>
    <t>20996</t>
  </si>
  <si>
    <t>05/1/2026</t>
  </si>
  <si>
    <t>1235</t>
  </si>
  <si>
    <t>10/1/2026</t>
  </si>
  <si>
    <t>1262</t>
  </si>
  <si>
    <t>11/1/2026</t>
  </si>
  <si>
    <t>1061</t>
  </si>
  <si>
    <t>1258</t>
  </si>
  <si>
    <t>14/1/2026</t>
  </si>
  <si>
    <t>1279</t>
  </si>
  <si>
    <t>20/1/2026</t>
  </si>
  <si>
    <t>262</t>
  </si>
  <si>
    <t>21/1/2026</t>
  </si>
  <si>
    <t>1172</t>
  </si>
  <si>
    <t>1175</t>
  </si>
  <si>
    <t>24/1/2026</t>
  </si>
  <si>
    <t>279</t>
  </si>
  <si>
    <t>23/1/2026</t>
  </si>
  <si>
    <t>29/1/2026</t>
  </si>
  <si>
    <t>1329</t>
  </si>
  <si>
    <t>06/1/2026</t>
  </si>
  <si>
    <t>1243</t>
  </si>
  <si>
    <t>1242</t>
  </si>
  <si>
    <t>246</t>
  </si>
  <si>
    <t>1302</t>
  </si>
  <si>
    <t>1315</t>
  </si>
  <si>
    <t>25/1/2026</t>
  </si>
  <si>
    <t>1317</t>
  </si>
  <si>
    <t>SL</t>
  </si>
  <si>
    <t>DATE</t>
  </si>
  <si>
    <t>LR NO</t>
  </si>
  <si>
    <t>INV NO</t>
  </si>
  <si>
    <t>FROM</t>
  </si>
  <si>
    <t>TO</t>
  </si>
  <si>
    <t>CASE</t>
  </si>
  <si>
    <t>DO/14292</t>
  </si>
  <si>
    <t>DO/14315</t>
  </si>
  <si>
    <t>DO/14425</t>
  </si>
  <si>
    <t>DO/14598</t>
  </si>
  <si>
    <t>DO/14626</t>
  </si>
  <si>
    <t>DO/14657</t>
  </si>
  <si>
    <t>DO/14770</t>
  </si>
  <si>
    <t>DO/15117</t>
  </si>
  <si>
    <t>DO/15156</t>
  </si>
  <si>
    <t>DO/15157</t>
  </si>
  <si>
    <t>DO/15261</t>
  </si>
  <si>
    <t>DO/15466</t>
  </si>
  <si>
    <t>MA/10297</t>
  </si>
  <si>
    <t>MA/10301</t>
  </si>
  <si>
    <t>MA/10375</t>
  </si>
  <si>
    <t>MA/10726</t>
  </si>
  <si>
    <t>MA/10798</t>
  </si>
  <si>
    <t>MA/10878</t>
  </si>
  <si>
    <t>JAJPUR TOWN</t>
  </si>
  <si>
    <t>NUAPATNA</t>
  </si>
  <si>
    <t>KENDRAPARA</t>
  </si>
  <si>
    <t>DHENKANAL</t>
  </si>
  <si>
    <t>PARADEEP</t>
  </si>
  <si>
    <t>MUGUPAL</t>
  </si>
  <si>
    <t>BALICHANDRAPUR</t>
  </si>
  <si>
    <t>DASARATHPUR</t>
  </si>
  <si>
    <t>RAGHUNATHPUR</t>
  </si>
  <si>
    <t>PATTAMUNDAI</t>
  </si>
  <si>
    <t>BORIKINA</t>
  </si>
  <si>
    <t>BALIAPAL</t>
  </si>
  <si>
    <t>CHANDANESWAR</t>
  </si>
  <si>
    <t>JALESWAR</t>
  </si>
  <si>
    <t>CTC</t>
  </si>
  <si>
    <t>RATE</t>
  </si>
  <si>
    <t>HML</t>
  </si>
  <si>
    <t>DD.CH.</t>
  </si>
  <si>
    <t>LR CH.</t>
  </si>
  <si>
    <t>AMT.</t>
  </si>
  <si>
    <t>CHIKITIGADA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</si>
  <si>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</si>
  <si>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</si>
  <si>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Thanking you for your business.
PRAGATI LOGISTICS</t>
  </si>
  <si>
    <t>(RUPEES TEN THOUSAND NNIE HUNDRED TEN ONLY)</t>
  </si>
  <si>
    <t xml:space="preserve">Bill Date:31/01/2026
Bill No : 25930
Total Amount: 10910.00
</t>
  </si>
  <si>
    <t>Kindly, verify &amp; confirm within 7 days, else GST will be filed by 20th FEB,2026.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</si>
</sst>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3810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7109375" customWidth="1"/>
    <col min="11" max="11" width="7.140625" customWidth="1"/>
    <col min="12" max="12" width="9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77</v>
      </c>
      <c r="J1" s="16"/>
      <c r="K1" s="16"/>
      <c r="L1" s="16"/>
    </row>
    <row r="2" spans="1:12" s="7" customFormat="1" ht="94.5" customHeight="1">
      <c r="A2" s="13" t="s">
        <v>78</v>
      </c>
      <c r="B2" s="14"/>
      <c r="C2" s="14"/>
      <c r="D2" s="14"/>
      <c r="E2" s="14"/>
      <c r="F2" s="14"/>
      <c r="G2" s="14"/>
      <c r="H2" s="15"/>
      <c r="I2" s="16" t="s">
        <v>81</v>
      </c>
      <c r="J2" s="16"/>
      <c r="K2" s="16"/>
      <c r="L2" s="16"/>
    </row>
    <row r="3" spans="1:12" s="1" customFormat="1">
      <c r="A3" s="3" t="s">
        <v>31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4" t="s">
        <v>71</v>
      </c>
      <c r="I3" s="4" t="s">
        <v>72</v>
      </c>
      <c r="J3" s="4" t="s">
        <v>73</v>
      </c>
      <c r="K3" s="4" t="s">
        <v>74</v>
      </c>
      <c r="L3" s="4" t="s">
        <v>75</v>
      </c>
    </row>
    <row r="4" spans="1:12">
      <c r="A4" s="2">
        <v>1</v>
      </c>
      <c r="B4" s="2" t="s">
        <v>0</v>
      </c>
      <c r="C4" s="2" t="s">
        <v>38</v>
      </c>
      <c r="D4" s="2" t="s">
        <v>1</v>
      </c>
      <c r="E4" s="2" t="s">
        <v>70</v>
      </c>
      <c r="F4" s="2" t="s">
        <v>56</v>
      </c>
      <c r="G4" s="2">
        <v>6</v>
      </c>
      <c r="H4" s="5">
        <f>VLOOKUP(F4,'[1]GULMARG PRODUCT'!$B$4:$C$145,2,FALSE)</f>
        <v>100</v>
      </c>
      <c r="I4" s="5">
        <f>G4*2</f>
        <v>12</v>
      </c>
      <c r="J4" s="5">
        <f>VLOOKUP(F4,'[1]GULMARG PRODUCT'!$B$4:$D$145,3,FALSE)*G4</f>
        <v>72</v>
      </c>
      <c r="K4" s="5">
        <v>50</v>
      </c>
      <c r="L4" s="5">
        <f>G4*H4+I4+J4+K4</f>
        <v>734</v>
      </c>
    </row>
    <row r="5" spans="1:12">
      <c r="A5" s="2">
        <v>2</v>
      </c>
      <c r="B5" s="2" t="s">
        <v>2</v>
      </c>
      <c r="C5" s="2" t="s">
        <v>39</v>
      </c>
      <c r="D5" s="2" t="s">
        <v>3</v>
      </c>
      <c r="E5" s="2" t="s">
        <v>70</v>
      </c>
      <c r="F5" s="2" t="s">
        <v>57</v>
      </c>
      <c r="G5" s="2">
        <v>6</v>
      </c>
      <c r="H5" s="5">
        <f>VLOOKUP(F5,'[1]GULMARG PRODUCT'!$B$4:$C$145,2,FALSE)</f>
        <v>100</v>
      </c>
      <c r="I5" s="5">
        <f t="shared" ref="I5:I21" si="0">G5*2</f>
        <v>12</v>
      </c>
      <c r="J5" s="5">
        <f>VLOOKUP(F5,'[1]GULMARG PRODUCT'!$B$4:$D$145,3,FALSE)*G5</f>
        <v>90</v>
      </c>
      <c r="K5" s="5">
        <v>50</v>
      </c>
      <c r="L5" s="5">
        <f>G5*H5+I5+J5+K5</f>
        <v>752</v>
      </c>
    </row>
    <row r="6" spans="1:12">
      <c r="A6" s="2">
        <v>3</v>
      </c>
      <c r="B6" s="2" t="s">
        <v>4</v>
      </c>
      <c r="C6" s="2" t="s">
        <v>40</v>
      </c>
      <c r="D6" s="2" t="s">
        <v>5</v>
      </c>
      <c r="E6" s="2" t="s">
        <v>70</v>
      </c>
      <c r="F6" s="2" t="s">
        <v>58</v>
      </c>
      <c r="G6" s="2">
        <v>1</v>
      </c>
      <c r="H6" s="5">
        <f>VLOOKUP(F6,'[1]GULMARG PRODUCT'!$B$4:$C$145,2,FALSE)</f>
        <v>100</v>
      </c>
      <c r="I6" s="5">
        <f t="shared" si="0"/>
        <v>2</v>
      </c>
      <c r="J6" s="5">
        <f>VLOOKUP(F6,'[1]GULMARG PRODUCT'!$B$4:$D$145,3,FALSE)*G6</f>
        <v>12</v>
      </c>
      <c r="K6" s="5">
        <v>50</v>
      </c>
      <c r="L6" s="5">
        <f t="shared" ref="L6:L20" si="1">G6*H6+I6+J6+K6</f>
        <v>164</v>
      </c>
    </row>
    <row r="7" spans="1:12">
      <c r="A7" s="2">
        <v>4</v>
      </c>
      <c r="B7" s="2" t="s">
        <v>23</v>
      </c>
      <c r="C7" s="2" t="s">
        <v>50</v>
      </c>
      <c r="D7" s="2" t="s">
        <v>24</v>
      </c>
      <c r="E7" s="2" t="s">
        <v>70</v>
      </c>
      <c r="F7" s="6" t="s">
        <v>76</v>
      </c>
      <c r="G7" s="2">
        <v>6</v>
      </c>
      <c r="H7" s="5">
        <f>VLOOKUP(F7,'[1]GULMARG PRODUCT'!$B$4:$C$145,2,FALSE)</f>
        <v>120</v>
      </c>
      <c r="I7" s="5">
        <f t="shared" si="0"/>
        <v>12</v>
      </c>
      <c r="J7" s="5">
        <f>VLOOKUP(F7,'[1]GULMARG PRODUCT'!$B$4:$D$145,3,FALSE)*G7</f>
        <v>180</v>
      </c>
      <c r="K7" s="5">
        <v>50</v>
      </c>
      <c r="L7" s="5">
        <f t="shared" si="1"/>
        <v>962</v>
      </c>
    </row>
    <row r="8" spans="1:12">
      <c r="A8" s="2">
        <v>5</v>
      </c>
      <c r="B8" s="2" t="s">
        <v>23</v>
      </c>
      <c r="C8" s="2" t="s">
        <v>51</v>
      </c>
      <c r="D8" s="2" t="s">
        <v>25</v>
      </c>
      <c r="E8" s="2" t="s">
        <v>70</v>
      </c>
      <c r="F8" s="2" t="s">
        <v>67</v>
      </c>
      <c r="G8" s="2">
        <v>4</v>
      </c>
      <c r="H8" s="5">
        <f>VLOOKUP(F8,'[1]GULMARG PRODUCT'!$B$4:$C$145,2,FALSE)</f>
        <v>120</v>
      </c>
      <c r="I8" s="5">
        <f t="shared" si="0"/>
        <v>8</v>
      </c>
      <c r="J8" s="5">
        <f>VLOOKUP(F8,'[1]GULMARG PRODUCT'!$B$4:$D$145,3,FALSE)*G8</f>
        <v>100</v>
      </c>
      <c r="K8" s="5">
        <v>50</v>
      </c>
      <c r="L8" s="5">
        <f t="shared" si="1"/>
        <v>638</v>
      </c>
    </row>
    <row r="9" spans="1:12">
      <c r="A9" s="2">
        <v>6</v>
      </c>
      <c r="B9" s="2" t="s">
        <v>6</v>
      </c>
      <c r="C9" s="2" t="s">
        <v>41</v>
      </c>
      <c r="D9" s="2" t="s">
        <v>7</v>
      </c>
      <c r="E9" s="2" t="s">
        <v>70</v>
      </c>
      <c r="F9" s="2" t="s">
        <v>59</v>
      </c>
      <c r="G9" s="2">
        <v>2</v>
      </c>
      <c r="H9" s="5">
        <f>VLOOKUP(F9,'[1]GULMARG PRODUCT'!$B$4:$C$145,2,FALSE)</f>
        <v>100</v>
      </c>
      <c r="I9" s="5">
        <f t="shared" si="0"/>
        <v>4</v>
      </c>
      <c r="J9" s="5">
        <f>VLOOKUP(F9,'[1]GULMARG PRODUCT'!$B$4:$D$145,3,FALSE)*G9</f>
        <v>24</v>
      </c>
      <c r="K9" s="5">
        <v>50</v>
      </c>
      <c r="L9" s="5">
        <f t="shared" si="1"/>
        <v>278</v>
      </c>
    </row>
    <row r="10" spans="1:12">
      <c r="A10" s="2">
        <v>7</v>
      </c>
      <c r="B10" s="2" t="s">
        <v>6</v>
      </c>
      <c r="C10" s="2" t="s">
        <v>43</v>
      </c>
      <c r="D10" s="2" t="s">
        <v>10</v>
      </c>
      <c r="E10" s="2" t="s">
        <v>70</v>
      </c>
      <c r="F10" s="2" t="s">
        <v>61</v>
      </c>
      <c r="G10" s="2">
        <v>6</v>
      </c>
      <c r="H10" s="5">
        <f>VLOOKUP(F10,'[1]GULMARG PRODUCT'!$B$4:$C$145,2,FALSE)</f>
        <v>100</v>
      </c>
      <c r="I10" s="5">
        <f t="shared" si="0"/>
        <v>12</v>
      </c>
      <c r="J10" s="5">
        <f>VLOOKUP(F10,'[1]GULMARG PRODUCT'!$B$4:$D$145,3,FALSE)*G10</f>
        <v>72</v>
      </c>
      <c r="K10" s="5">
        <v>50</v>
      </c>
      <c r="L10" s="5">
        <f t="shared" si="1"/>
        <v>734</v>
      </c>
    </row>
    <row r="11" spans="1:12">
      <c r="A11" s="2">
        <v>8</v>
      </c>
      <c r="B11" s="2" t="s">
        <v>6</v>
      </c>
      <c r="C11" s="2" t="s">
        <v>52</v>
      </c>
      <c r="D11" s="2" t="s">
        <v>26</v>
      </c>
      <c r="E11" s="2" t="s">
        <v>70</v>
      </c>
      <c r="F11" s="2" t="s">
        <v>67</v>
      </c>
      <c r="G11" s="2">
        <v>4</v>
      </c>
      <c r="H11" s="5">
        <f>VLOOKUP(F11,'[1]GULMARG PRODUCT'!$B$4:$C$145,2,FALSE)</f>
        <v>120</v>
      </c>
      <c r="I11" s="5">
        <f t="shared" si="0"/>
        <v>8</v>
      </c>
      <c r="J11" s="5">
        <f>VLOOKUP(F11,'[1]GULMARG PRODUCT'!$B$4:$D$145,3,FALSE)*G11</f>
        <v>100</v>
      </c>
      <c r="K11" s="5">
        <v>50</v>
      </c>
      <c r="L11" s="5">
        <f t="shared" si="1"/>
        <v>638</v>
      </c>
    </row>
    <row r="12" spans="1:12">
      <c r="A12" s="2">
        <v>9</v>
      </c>
      <c r="B12" s="2" t="s">
        <v>8</v>
      </c>
      <c r="C12" s="2" t="s">
        <v>42</v>
      </c>
      <c r="D12" s="2" t="s">
        <v>9</v>
      </c>
      <c r="E12" s="2" t="s">
        <v>70</v>
      </c>
      <c r="F12" s="2" t="s">
        <v>60</v>
      </c>
      <c r="G12" s="2">
        <v>5</v>
      </c>
      <c r="H12" s="5">
        <f>VLOOKUP(F12,'[1]GULMARG PRODUCT'!$B$4:$C$145,2,FALSE)</f>
        <v>100</v>
      </c>
      <c r="I12" s="5">
        <f t="shared" si="0"/>
        <v>10</v>
      </c>
      <c r="J12" s="5">
        <f>VLOOKUP(F12,'[1]GULMARG PRODUCT'!$B$4:$D$145,3,FALSE)*G12</f>
        <v>60</v>
      </c>
      <c r="K12" s="5">
        <v>50</v>
      </c>
      <c r="L12" s="5">
        <f t="shared" si="1"/>
        <v>620</v>
      </c>
    </row>
    <row r="13" spans="1:12">
      <c r="A13" s="2">
        <v>10</v>
      </c>
      <c r="B13" s="2" t="s">
        <v>11</v>
      </c>
      <c r="C13" s="2" t="s">
        <v>44</v>
      </c>
      <c r="D13" s="2" t="s">
        <v>12</v>
      </c>
      <c r="E13" s="2" t="s">
        <v>70</v>
      </c>
      <c r="F13" s="2" t="s">
        <v>62</v>
      </c>
      <c r="G13" s="2">
        <v>3</v>
      </c>
      <c r="H13" s="5">
        <f>VLOOKUP(F13,'[1]GULMARG PRODUCT'!$B$4:$C$145,2,FALSE)</f>
        <v>100</v>
      </c>
      <c r="I13" s="5">
        <f t="shared" si="0"/>
        <v>6</v>
      </c>
      <c r="J13" s="5">
        <f>VLOOKUP(F13,'[1]GULMARG PRODUCT'!$B$4:$D$145,3,FALSE)*G13</f>
        <v>36</v>
      </c>
      <c r="K13" s="5">
        <v>50</v>
      </c>
      <c r="L13" s="5">
        <f t="shared" si="1"/>
        <v>392</v>
      </c>
    </row>
    <row r="14" spans="1:12">
      <c r="A14" s="2">
        <v>11</v>
      </c>
      <c r="B14" s="2" t="s">
        <v>13</v>
      </c>
      <c r="C14" s="2" t="s">
        <v>45</v>
      </c>
      <c r="D14" s="2" t="s">
        <v>14</v>
      </c>
      <c r="E14" s="2" t="s">
        <v>70</v>
      </c>
      <c r="F14" s="2" t="s">
        <v>63</v>
      </c>
      <c r="G14" s="2">
        <v>10</v>
      </c>
      <c r="H14" s="5">
        <f>VLOOKUP(F14,'[1]GULMARG PRODUCT'!$B$4:$C$145,2,FALSE)</f>
        <v>100</v>
      </c>
      <c r="I14" s="5">
        <f t="shared" si="0"/>
        <v>20</v>
      </c>
      <c r="J14" s="5">
        <f>VLOOKUP(F14,'[1]GULMARG PRODUCT'!$B$4:$D$145,3,FALSE)*G14</f>
        <v>250</v>
      </c>
      <c r="K14" s="5">
        <v>50</v>
      </c>
      <c r="L14" s="5">
        <f t="shared" si="1"/>
        <v>1320</v>
      </c>
    </row>
    <row r="15" spans="1:12">
      <c r="A15" s="2">
        <v>12</v>
      </c>
      <c r="B15" s="2" t="s">
        <v>15</v>
      </c>
      <c r="C15" s="2" t="s">
        <v>46</v>
      </c>
      <c r="D15" s="2" t="s">
        <v>16</v>
      </c>
      <c r="E15" s="2" t="s">
        <v>70</v>
      </c>
      <c r="F15" s="2" t="s">
        <v>64</v>
      </c>
      <c r="G15" s="2">
        <v>4</v>
      </c>
      <c r="H15" s="5">
        <f>VLOOKUP(F15,'[1]GULMARG PRODUCT'!$B$4:$C$145,2,FALSE)</f>
        <v>95</v>
      </c>
      <c r="I15" s="5">
        <f t="shared" si="0"/>
        <v>8</v>
      </c>
      <c r="J15" s="5">
        <f>VLOOKUP(F15,'[1]GULMARG PRODUCT'!$B$4:$D$145,3,FALSE)*G15</f>
        <v>48</v>
      </c>
      <c r="K15" s="5">
        <v>50</v>
      </c>
      <c r="L15" s="5">
        <f t="shared" si="1"/>
        <v>486</v>
      </c>
    </row>
    <row r="16" spans="1:12">
      <c r="A16" s="2">
        <v>13</v>
      </c>
      <c r="B16" s="2" t="s">
        <v>15</v>
      </c>
      <c r="C16" s="2" t="s">
        <v>47</v>
      </c>
      <c r="D16" s="2" t="s">
        <v>17</v>
      </c>
      <c r="E16" s="2" t="s">
        <v>70</v>
      </c>
      <c r="F16" s="2" t="s">
        <v>60</v>
      </c>
      <c r="G16" s="2">
        <v>2</v>
      </c>
      <c r="H16" s="5">
        <f>VLOOKUP(F16,'[1]GULMARG PRODUCT'!$B$4:$C$145,2,FALSE)</f>
        <v>100</v>
      </c>
      <c r="I16" s="5">
        <f t="shared" si="0"/>
        <v>4</v>
      </c>
      <c r="J16" s="5">
        <f>VLOOKUP(F16,'[1]GULMARG PRODUCT'!$B$4:$D$145,3,FALSE)*G16</f>
        <v>24</v>
      </c>
      <c r="K16" s="5">
        <v>50</v>
      </c>
      <c r="L16" s="5">
        <f t="shared" si="1"/>
        <v>278</v>
      </c>
    </row>
    <row r="17" spans="1:12">
      <c r="A17" s="2">
        <v>14</v>
      </c>
      <c r="B17" s="2" t="s">
        <v>15</v>
      </c>
      <c r="C17" s="2" t="s">
        <v>53</v>
      </c>
      <c r="D17" s="2" t="s">
        <v>27</v>
      </c>
      <c r="E17" s="2" t="s">
        <v>70</v>
      </c>
      <c r="F17" s="2" t="s">
        <v>68</v>
      </c>
      <c r="G17" s="2">
        <v>2</v>
      </c>
      <c r="H17" s="5">
        <f>VLOOKUP(F17,'[1]GULMARG PRODUCT'!$B$4:$C$145,2,FALSE)</f>
        <v>130</v>
      </c>
      <c r="I17" s="5">
        <f t="shared" si="0"/>
        <v>4</v>
      </c>
      <c r="J17" s="5">
        <f>VLOOKUP(F17,'[1]GULMARG PRODUCT'!$B$4:$D$145,3,FALSE)*G17</f>
        <v>80</v>
      </c>
      <c r="K17" s="5">
        <v>50</v>
      </c>
      <c r="L17" s="5">
        <f t="shared" si="1"/>
        <v>394</v>
      </c>
    </row>
    <row r="18" spans="1:12">
      <c r="A18" s="2">
        <v>15</v>
      </c>
      <c r="B18" s="2" t="s">
        <v>20</v>
      </c>
      <c r="C18" s="2" t="s">
        <v>54</v>
      </c>
      <c r="D18" s="2" t="s">
        <v>28</v>
      </c>
      <c r="E18" s="2" t="s">
        <v>70</v>
      </c>
      <c r="F18" s="2" t="s">
        <v>68</v>
      </c>
      <c r="G18" s="2">
        <v>2</v>
      </c>
      <c r="H18" s="5">
        <f>VLOOKUP(F18,'[1]GULMARG PRODUCT'!$B$4:$C$145,2,FALSE)</f>
        <v>130</v>
      </c>
      <c r="I18" s="5">
        <f t="shared" si="0"/>
        <v>4</v>
      </c>
      <c r="J18" s="5">
        <f>VLOOKUP(F18,'[1]GULMARG PRODUCT'!$B$4:$D$145,3,FALSE)*G18</f>
        <v>80</v>
      </c>
      <c r="K18" s="5">
        <v>50</v>
      </c>
      <c r="L18" s="5">
        <f t="shared" si="1"/>
        <v>394</v>
      </c>
    </row>
    <row r="19" spans="1:12">
      <c r="A19" s="2">
        <v>16</v>
      </c>
      <c r="B19" s="2" t="s">
        <v>18</v>
      </c>
      <c r="C19" s="2" t="s">
        <v>48</v>
      </c>
      <c r="D19" s="2" t="s">
        <v>19</v>
      </c>
      <c r="E19" s="2" t="s">
        <v>70</v>
      </c>
      <c r="F19" s="2" t="s">
        <v>65</v>
      </c>
      <c r="G19" s="2">
        <v>9</v>
      </c>
      <c r="H19" s="5">
        <f>VLOOKUP(F19,'[1]GULMARG PRODUCT'!$B$4:$C$145,2,FALSE)</f>
        <v>100</v>
      </c>
      <c r="I19" s="5">
        <f t="shared" si="0"/>
        <v>18</v>
      </c>
      <c r="J19" s="5">
        <f>VLOOKUP(F19,'[1]GULMARG PRODUCT'!$B$4:$D$145,3,FALSE)*G19</f>
        <v>108</v>
      </c>
      <c r="K19" s="5">
        <v>50</v>
      </c>
      <c r="L19" s="5">
        <f t="shared" si="1"/>
        <v>1076</v>
      </c>
    </row>
    <row r="20" spans="1:12">
      <c r="A20" s="2">
        <v>17</v>
      </c>
      <c r="B20" s="2" t="s">
        <v>29</v>
      </c>
      <c r="C20" s="2" t="s">
        <v>55</v>
      </c>
      <c r="D20" s="2" t="s">
        <v>30</v>
      </c>
      <c r="E20" s="2" t="s">
        <v>70</v>
      </c>
      <c r="F20" s="2" t="s">
        <v>69</v>
      </c>
      <c r="G20" s="2">
        <v>3</v>
      </c>
      <c r="H20" s="5">
        <f>VLOOKUP(F20,'[1]GULMARG PRODUCT'!$B$4:$C$145,2,FALSE)</f>
        <v>120</v>
      </c>
      <c r="I20" s="5">
        <f t="shared" si="0"/>
        <v>6</v>
      </c>
      <c r="J20" s="5">
        <f>VLOOKUP(F20,'[1]GULMARG PRODUCT'!$B$4:$D$145,3,FALSE)*G20</f>
        <v>36</v>
      </c>
      <c r="K20" s="5">
        <v>50</v>
      </c>
      <c r="L20" s="5">
        <f t="shared" si="1"/>
        <v>452</v>
      </c>
    </row>
    <row r="21" spans="1:12">
      <c r="A21" s="2">
        <v>18</v>
      </c>
      <c r="B21" s="2" t="s">
        <v>21</v>
      </c>
      <c r="C21" s="2" t="s">
        <v>49</v>
      </c>
      <c r="D21" s="2" t="s">
        <v>22</v>
      </c>
      <c r="E21" s="2" t="s">
        <v>70</v>
      </c>
      <c r="F21" s="2" t="s">
        <v>66</v>
      </c>
      <c r="G21" s="2">
        <v>4</v>
      </c>
      <c r="H21" s="5">
        <f>VLOOKUP(F21,'[1]GULMARG PRODUCT'!$B$4:$C$145,2,FALSE)</f>
        <v>110</v>
      </c>
      <c r="I21" s="5">
        <f t="shared" si="0"/>
        <v>8</v>
      </c>
      <c r="J21" s="5">
        <f>VLOOKUP(F21,'[1]GULMARG PRODUCT'!$B$4:$D$145,3,FALSE)*G21</f>
        <v>100</v>
      </c>
      <c r="K21" s="5">
        <v>50</v>
      </c>
      <c r="L21" s="5">
        <f>G21*H21+I21+J21+K21</f>
        <v>598</v>
      </c>
    </row>
    <row r="22" spans="1:12" s="9" customFormat="1">
      <c r="A22" s="17" t="s">
        <v>80</v>
      </c>
      <c r="B22" s="18"/>
      <c r="C22" s="18"/>
      <c r="D22" s="18"/>
      <c r="E22" s="18"/>
      <c r="F22" s="18"/>
      <c r="G22" s="18"/>
      <c r="H22" s="19"/>
      <c r="I22" s="19"/>
      <c r="J22" s="19"/>
      <c r="K22" s="20"/>
      <c r="L22" s="8">
        <f>SUM(L4:L21)</f>
        <v>10910</v>
      </c>
    </row>
    <row r="23" spans="1:12" s="9" customFormat="1" ht="30" customHeight="1">
      <c r="A23" s="21" t="s">
        <v>82</v>
      </c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</row>
    <row r="24" spans="1:12" s="9" customFormat="1" ht="30" customHeight="1">
      <c r="A24" s="12" t="s">
        <v>79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s="7" customFormat="1">
      <c r="G25" s="10">
        <f>SUM(G4:G21)</f>
        <v>79</v>
      </c>
      <c r="H25" s="11"/>
      <c r="I25" s="11"/>
      <c r="J25" s="11"/>
      <c r="K25" s="11"/>
      <c r="L25" s="11"/>
    </row>
  </sheetData>
  <sortState ref="B2:G19">
    <sortCondition ref="B2:B19"/>
  </sortState>
  <mergeCells count="7">
    <mergeCell ref="A24:L24"/>
    <mergeCell ref="A1:H1"/>
    <mergeCell ref="I1:L1"/>
    <mergeCell ref="A2:H2"/>
    <mergeCell ref="I2:L2"/>
    <mergeCell ref="A22:K22"/>
    <mergeCell ref="A23:L23"/>
  </mergeCells>
  <pageMargins left="0.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2026-02-13T04:18:35Z</cp:lastPrinted>
  <dcterms:created xsi:type="dcterms:W3CDTF">2026-02-10T12:55:11Z</dcterms:created>
  <dcterms:modified xsi:type="dcterms:W3CDTF">2026-02-13T04:18:37Z</dcterms:modified>
</cp:coreProperties>
</file>