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45" i="1"/>
  <c r="G45"/>
  <c r="L9"/>
  <c r="L22"/>
  <c r="L4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"/>
  <c r="I5"/>
  <c r="L5" s="1"/>
  <c r="I6"/>
  <c r="L6" s="1"/>
  <c r="I7"/>
  <c r="L7" s="1"/>
  <c r="I8"/>
  <c r="L8" s="1"/>
  <c r="I10"/>
  <c r="L10" s="1"/>
  <c r="I11"/>
  <c r="L11" s="1"/>
  <c r="I12"/>
  <c r="L12" s="1"/>
  <c r="I13"/>
  <c r="L13" s="1"/>
  <c r="I14"/>
  <c r="L14" s="1"/>
  <c r="I15"/>
  <c r="L15" s="1"/>
  <c r="I16"/>
  <c r="L16" s="1"/>
  <c r="I17"/>
  <c r="L17" s="1"/>
  <c r="I18"/>
  <c r="L18" s="1"/>
  <c r="I19"/>
  <c r="L19" s="1"/>
  <c r="I20"/>
  <c r="L20" s="1"/>
  <c r="I21"/>
  <c r="L21" s="1"/>
  <c r="I23"/>
  <c r="L23" s="1"/>
  <c r="I24"/>
  <c r="L24" s="1"/>
  <c r="I25"/>
  <c r="L25" s="1"/>
  <c r="I26"/>
  <c r="L26" s="1"/>
  <c r="I27"/>
  <c r="L27" s="1"/>
  <c r="I28"/>
  <c r="L28" s="1"/>
  <c r="I29"/>
  <c r="L29" s="1"/>
  <c r="I30"/>
  <c r="L30" s="1"/>
  <c r="I31"/>
  <c r="L31" s="1"/>
  <c r="I32"/>
  <c r="L32" s="1"/>
  <c r="I33"/>
  <c r="L33" s="1"/>
  <c r="I34"/>
  <c r="L34" s="1"/>
  <c r="I35"/>
  <c r="L35" s="1"/>
  <c r="I36"/>
  <c r="L36" s="1"/>
  <c r="I37"/>
  <c r="L37" s="1"/>
  <c r="I38"/>
  <c r="L38" s="1"/>
  <c r="I39"/>
  <c r="L39" s="1"/>
  <c r="I40"/>
  <c r="L40" s="1"/>
  <c r="I4"/>
  <c r="L4" s="1"/>
  <c r="L42" s="1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"/>
</calcChain>
</file>

<file path=xl/sharedStrings.xml><?xml version="1.0" encoding="utf-8"?>
<sst xmlns="http://schemas.openxmlformats.org/spreadsheetml/2006/main" count="208" uniqueCount="135">
  <si>
    <t>INVOICE
ATC LOGISTICS,,8984191006
GST No:21CHVPB1842D2ZQ</t>
  </si>
  <si>
    <t>02/9/2024</t>
  </si>
  <si>
    <t>40529</t>
  </si>
  <si>
    <t>12/9/2024</t>
  </si>
  <si>
    <t>40556</t>
  </si>
  <si>
    <t>240118</t>
  </si>
  <si>
    <t>14/9/2024</t>
  </si>
  <si>
    <t>40558</t>
  </si>
  <si>
    <t>40560</t>
  </si>
  <si>
    <t>40559</t>
  </si>
  <si>
    <t>18/9/2024</t>
  </si>
  <si>
    <t>236</t>
  </si>
  <si>
    <t>19/9/2024</t>
  </si>
  <si>
    <t>240120</t>
  </si>
  <si>
    <t>20/9/2024</t>
  </si>
  <si>
    <t>40122</t>
  </si>
  <si>
    <t>40123</t>
  </si>
  <si>
    <t>23/9/2024</t>
  </si>
  <si>
    <t>40244</t>
  </si>
  <si>
    <t>24/9/2024</t>
  </si>
  <si>
    <t>580</t>
  </si>
  <si>
    <t>40121</t>
  </si>
  <si>
    <t>25/9/2024</t>
  </si>
  <si>
    <t>40583</t>
  </si>
  <si>
    <t>40581</t>
  </si>
  <si>
    <t>27/9/2024</t>
  </si>
  <si>
    <t>40587</t>
  </si>
  <si>
    <t>40230</t>
  </si>
  <si>
    <t>40229</t>
  </si>
  <si>
    <t>40557</t>
  </si>
  <si>
    <t>06/9/2024</t>
  </si>
  <si>
    <t>40520</t>
  </si>
  <si>
    <t>538</t>
  </si>
  <si>
    <t>522</t>
  </si>
  <si>
    <t>523</t>
  </si>
  <si>
    <t>240513</t>
  </si>
  <si>
    <t>40508</t>
  </si>
  <si>
    <t>03/9/2024</t>
  </si>
  <si>
    <t>545</t>
  </si>
  <si>
    <t>544</t>
  </si>
  <si>
    <t>28/9/2024</t>
  </si>
  <si>
    <t>40592</t>
  </si>
  <si>
    <t>542</t>
  </si>
  <si>
    <t>40502</t>
  </si>
  <si>
    <t>05/9/2024</t>
  </si>
  <si>
    <t>111</t>
  </si>
  <si>
    <t>524</t>
  </si>
  <si>
    <t>0555</t>
  </si>
  <si>
    <t>40551</t>
  </si>
  <si>
    <t>40521</t>
  </si>
  <si>
    <t>40552</t>
  </si>
  <si>
    <t>40503</t>
  </si>
  <si>
    <t>30/9/2024</t>
  </si>
  <si>
    <t>40593</t>
  </si>
  <si>
    <t>Thanking you for your business.
ATC LOGISTICS</t>
  </si>
  <si>
    <t>SUNDERGARH</t>
  </si>
  <si>
    <t>BASUDEVPUR</t>
  </si>
  <si>
    <t>PARADEEP</t>
  </si>
  <si>
    <t>CHANDPUR</t>
  </si>
  <si>
    <t>BHADRAK</t>
  </si>
  <si>
    <t>ANGUL</t>
  </si>
  <si>
    <t>JARKA</t>
  </si>
  <si>
    <t>nalipur</t>
  </si>
  <si>
    <t>KARANJIA</t>
  </si>
  <si>
    <t>JAGATSINGHPUR</t>
  </si>
  <si>
    <t>RAYAGADA</t>
  </si>
  <si>
    <t>RANAPUR</t>
  </si>
  <si>
    <t>DHENKANAL</t>
  </si>
  <si>
    <t>SORO</t>
  </si>
  <si>
    <t>JHARSUGUDA</t>
  </si>
  <si>
    <t>BARAGARH</t>
  </si>
  <si>
    <t>ROURKELA</t>
  </si>
  <si>
    <t>BARIPADA</t>
  </si>
  <si>
    <t>SAMBALPUR</t>
  </si>
  <si>
    <t>BALASORE</t>
  </si>
  <si>
    <t>CHHATRAPUR</t>
  </si>
  <si>
    <t>BOLANGIR</t>
  </si>
  <si>
    <t>BAHADA CHHAK</t>
  </si>
  <si>
    <t>CTC</t>
  </si>
  <si>
    <t>JAA/02015</t>
  </si>
  <si>
    <t>JAA/02144</t>
  </si>
  <si>
    <t>JAA/02162</t>
  </si>
  <si>
    <t>JAA/02199</t>
  </si>
  <si>
    <t>JAA/02200</t>
  </si>
  <si>
    <t>JAA/02201</t>
  </si>
  <si>
    <t>JAA/02240</t>
  </si>
  <si>
    <t>JAA/02250</t>
  </si>
  <si>
    <t>JAA/02262</t>
  </si>
  <si>
    <t>JAA/02263</t>
  </si>
  <si>
    <t>JAA/02298</t>
  </si>
  <si>
    <t>JAA/02299</t>
  </si>
  <si>
    <t>JAA/02310</t>
  </si>
  <si>
    <t>JAA/02312</t>
  </si>
  <si>
    <t>JAA/02313</t>
  </si>
  <si>
    <t>JAA/02364</t>
  </si>
  <si>
    <t>JAA/02143</t>
  </si>
  <si>
    <t>JAA/02142</t>
  </si>
  <si>
    <t>JAA/02141</t>
  </si>
  <si>
    <t>JAA/02101</t>
  </si>
  <si>
    <t>JAA/02016</t>
  </si>
  <si>
    <t>JAA/02017</t>
  </si>
  <si>
    <t>JAA/02018</t>
  </si>
  <si>
    <t>JAA/02026</t>
  </si>
  <si>
    <t>JAA/02025</t>
  </si>
  <si>
    <t>JAA/02028</t>
  </si>
  <si>
    <t>JAA/02029</t>
  </si>
  <si>
    <t>JAA/02379</t>
  </si>
  <si>
    <t>JAA/02031</t>
  </si>
  <si>
    <t>JAA/02034</t>
  </si>
  <si>
    <t>JAA/02057</t>
  </si>
  <si>
    <t>JAA/02059</t>
  </si>
  <si>
    <t>JAA/02086</t>
  </si>
  <si>
    <t>JAA/02090</t>
  </si>
  <si>
    <t>JAA/02095</t>
  </si>
  <si>
    <t>JAA/02100</t>
  </si>
  <si>
    <t>JAA/02033</t>
  </si>
  <si>
    <t>JAA/02418</t>
  </si>
  <si>
    <t>WEIGHT</t>
  </si>
  <si>
    <t>SL</t>
  </si>
  <si>
    <t>DATE</t>
  </si>
  <si>
    <t>LR NO</t>
  </si>
  <si>
    <t>INV NO</t>
  </si>
  <si>
    <t>FROM</t>
  </si>
  <si>
    <t>TO</t>
  </si>
  <si>
    <t>CASE</t>
  </si>
  <si>
    <t>RATE</t>
  </si>
  <si>
    <t>AMOUNT</t>
  </si>
  <si>
    <t xml:space="preserve">KAMDAR AGENCIES
Address: HOLDING NO. 234  ALAMCHAND BAZAR CUTTACK  SADAR 753001,9338402105
GST No:21AAEFK5458J1ZB
</t>
  </si>
  <si>
    <t>BARAMBA</t>
  </si>
  <si>
    <t>PADMAPUR</t>
  </si>
  <si>
    <t>(RUPEES TWENTY NINE THOUSAND FIVE HUNDRED EIGHTY ONLY)</t>
  </si>
  <si>
    <t>Kindly, verify &amp; confirm within 7 days, else GST will be filed by 20th OCT, 2024. 
GST to be paid by Consignor under Reverse Charge Mechanism(RCM) as per GST.</t>
  </si>
  <si>
    <t>HML</t>
  </si>
  <si>
    <t>LR CH.</t>
  </si>
  <si>
    <t xml:space="preserve">Bill Date:30/09/2024
Bill NO : 2883
Total Amount: 29580.00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</si>
</sst>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0" fillId="0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wrapText="1"/>
    </xf>
    <xf numFmtId="0" fontId="1" fillId="0" borderId="7" xfId="0" applyNumberFormat="1" applyFont="1" applyBorder="1" applyAlignment="1">
      <alignment horizontal="center" wrapText="1"/>
    </xf>
    <xf numFmtId="0" fontId="1" fillId="0" borderId="5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104775</xdr:rowOff>
    </xdr:from>
    <xdr:to>
      <xdr:col>6</xdr:col>
      <xdr:colOff>247650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104775"/>
          <a:ext cx="39052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LOGISTICS\ATC-2024-25\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5">
          <cell r="C5" t="str">
            <v>ANGUL</v>
          </cell>
          <cell r="D5">
            <v>1.3089999999999999</v>
          </cell>
          <cell r="E5">
            <v>1.44</v>
          </cell>
        </row>
        <row r="6">
          <cell r="C6" t="str">
            <v>ASKA</v>
          </cell>
          <cell r="D6">
            <v>1.6719999999999999</v>
          </cell>
          <cell r="E6">
            <v>1.84</v>
          </cell>
        </row>
        <row r="7">
          <cell r="C7" t="str">
            <v>ATHAGARH</v>
          </cell>
          <cell r="D7">
            <v>1.5</v>
          </cell>
          <cell r="E7">
            <v>1.65</v>
          </cell>
        </row>
        <row r="8">
          <cell r="C8" t="str">
            <v>BAHADA JHOLA</v>
          </cell>
          <cell r="D8">
            <v>2.5</v>
          </cell>
          <cell r="E8">
            <v>2.75</v>
          </cell>
        </row>
        <row r="9">
          <cell r="C9" t="str">
            <v>BALASORE</v>
          </cell>
          <cell r="D9">
            <v>1.5289999999999999</v>
          </cell>
          <cell r="E9">
            <v>1.68</v>
          </cell>
        </row>
        <row r="10">
          <cell r="C10" t="str">
            <v>BALIAPAL</v>
          </cell>
          <cell r="D10">
            <v>3.75</v>
          </cell>
          <cell r="E10">
            <v>4.13</v>
          </cell>
        </row>
        <row r="11">
          <cell r="C11" t="str">
            <v>BALUGAON</v>
          </cell>
          <cell r="D11">
            <v>1.375</v>
          </cell>
          <cell r="E11">
            <v>1.51</v>
          </cell>
        </row>
        <row r="12">
          <cell r="C12" t="str">
            <v>BANKI</v>
          </cell>
          <cell r="D12">
            <v>1.5</v>
          </cell>
          <cell r="E12">
            <v>1.65</v>
          </cell>
        </row>
        <row r="13">
          <cell r="C13" t="str">
            <v>BARABATI</v>
          </cell>
          <cell r="D13">
            <v>1.0900000000000001</v>
          </cell>
          <cell r="E13">
            <v>1.2</v>
          </cell>
        </row>
        <row r="14">
          <cell r="C14" t="str">
            <v>BARAGARH</v>
          </cell>
          <cell r="D14">
            <v>1.738</v>
          </cell>
          <cell r="E14">
            <v>1.91</v>
          </cell>
        </row>
        <row r="15">
          <cell r="C15" t="str">
            <v>BARAMBA</v>
          </cell>
          <cell r="D15">
            <v>1.75</v>
          </cell>
          <cell r="E15">
            <v>1.93</v>
          </cell>
        </row>
        <row r="16">
          <cell r="C16" t="str">
            <v>BARBIL</v>
          </cell>
          <cell r="D16">
            <v>1.738</v>
          </cell>
          <cell r="E16">
            <v>1.91</v>
          </cell>
        </row>
        <row r="17">
          <cell r="C17" t="str">
            <v>BARIPADA</v>
          </cell>
          <cell r="D17">
            <v>1.8149999999999999</v>
          </cell>
          <cell r="E17">
            <v>2</v>
          </cell>
        </row>
        <row r="18">
          <cell r="C18" t="str">
            <v>BARPALI</v>
          </cell>
          <cell r="D18">
            <v>2.5</v>
          </cell>
          <cell r="E18">
            <v>2.75</v>
          </cell>
        </row>
        <row r="19">
          <cell r="C19" t="str">
            <v>BERHAMPUR</v>
          </cell>
          <cell r="D19">
            <v>1.5289999999999999</v>
          </cell>
          <cell r="E19">
            <v>1.68</v>
          </cell>
        </row>
        <row r="20">
          <cell r="C20" t="str">
            <v>BHADRAK</v>
          </cell>
          <cell r="D20">
            <v>1.1660000000000001</v>
          </cell>
          <cell r="E20">
            <v>1.28</v>
          </cell>
        </row>
        <row r="21">
          <cell r="C21" t="str">
            <v>BHANJANAGAR</v>
          </cell>
          <cell r="D21">
            <v>2.1779999999999999</v>
          </cell>
          <cell r="E21">
            <v>2.4</v>
          </cell>
        </row>
        <row r="22">
          <cell r="C22" t="str">
            <v>BHAWANIPATNA</v>
          </cell>
          <cell r="D22">
            <v>3.1239999999999997</v>
          </cell>
          <cell r="E22">
            <v>3.44</v>
          </cell>
        </row>
        <row r="23">
          <cell r="C23" t="str">
            <v>BHUBANESWAR</v>
          </cell>
          <cell r="D23">
            <v>0.94599999999999995</v>
          </cell>
          <cell r="E23">
            <v>1.04</v>
          </cell>
        </row>
        <row r="24">
          <cell r="C24" t="str">
            <v>BINKA</v>
          </cell>
          <cell r="D24">
            <v>1.738</v>
          </cell>
          <cell r="E24">
            <v>1.91</v>
          </cell>
        </row>
        <row r="25">
          <cell r="C25" t="str">
            <v>BOLANGIR</v>
          </cell>
          <cell r="D25">
            <v>3.19</v>
          </cell>
          <cell r="E25">
            <v>3.51</v>
          </cell>
        </row>
        <row r="26">
          <cell r="C26" t="str">
            <v>BONDAMUNDA</v>
          </cell>
          <cell r="D26">
            <v>2.2999999999999998</v>
          </cell>
          <cell r="E26">
            <v>2.5299999999999998</v>
          </cell>
        </row>
        <row r="27">
          <cell r="C27" t="str">
            <v>BOUDH</v>
          </cell>
          <cell r="D27">
            <v>3.1239999999999997</v>
          </cell>
          <cell r="E27">
            <v>3.44</v>
          </cell>
        </row>
        <row r="28">
          <cell r="C28" t="str">
            <v>BRAHMAGIRI</v>
          </cell>
          <cell r="D28">
            <v>2</v>
          </cell>
          <cell r="E28">
            <v>2.2000000000000002</v>
          </cell>
        </row>
        <row r="29">
          <cell r="C29" t="str">
            <v>CHAMPATIPUR</v>
          </cell>
          <cell r="D29">
            <v>2</v>
          </cell>
          <cell r="E29">
            <v>2.2000000000000002</v>
          </cell>
        </row>
        <row r="30">
          <cell r="C30" t="str">
            <v>CHANDANESWAR</v>
          </cell>
          <cell r="D30">
            <v>3.5</v>
          </cell>
          <cell r="E30">
            <v>3.85</v>
          </cell>
        </row>
        <row r="31">
          <cell r="C31" t="str">
            <v>CHANDPUR</v>
          </cell>
          <cell r="D31">
            <v>1.38</v>
          </cell>
          <cell r="E31">
            <v>1.52</v>
          </cell>
        </row>
        <row r="32">
          <cell r="C32" t="str">
            <v>CHHATRAPUR</v>
          </cell>
          <cell r="D32">
            <v>2.1</v>
          </cell>
          <cell r="E32">
            <v>2.31</v>
          </cell>
        </row>
        <row r="33">
          <cell r="C33" t="str">
            <v>DHARMGARH</v>
          </cell>
          <cell r="D33">
            <v>4.1360000000000001</v>
          </cell>
          <cell r="E33">
            <v>4.55</v>
          </cell>
        </row>
        <row r="34">
          <cell r="C34" t="str">
            <v>DHENKANAL</v>
          </cell>
          <cell r="D34">
            <v>1.089</v>
          </cell>
          <cell r="E34">
            <v>1.2</v>
          </cell>
        </row>
        <row r="35">
          <cell r="C35" t="str">
            <v>GOPA</v>
          </cell>
          <cell r="D35">
            <v>1.31</v>
          </cell>
          <cell r="E35">
            <v>1.44</v>
          </cell>
        </row>
        <row r="36">
          <cell r="C36" t="str">
            <v>GUNUPUR</v>
          </cell>
          <cell r="D36">
            <v>4.5</v>
          </cell>
          <cell r="E36">
            <v>4.95</v>
          </cell>
        </row>
        <row r="37">
          <cell r="C37" t="str">
            <v>JAJPUR ROAD</v>
          </cell>
          <cell r="D37">
            <v>1.089</v>
          </cell>
          <cell r="E37">
            <v>1.2</v>
          </cell>
        </row>
        <row r="38">
          <cell r="C38" t="str">
            <v>JALESWAR</v>
          </cell>
          <cell r="D38">
            <v>2.9039999999999999</v>
          </cell>
          <cell r="E38">
            <v>3.19</v>
          </cell>
        </row>
        <row r="39">
          <cell r="C39" t="str">
            <v>JARKA</v>
          </cell>
          <cell r="D39">
            <v>1.5</v>
          </cell>
          <cell r="E39">
            <v>1.65</v>
          </cell>
        </row>
        <row r="40">
          <cell r="C40" t="str">
            <v>JATNI</v>
          </cell>
          <cell r="D40">
            <v>1.0900000000000001</v>
          </cell>
          <cell r="E40">
            <v>1.2</v>
          </cell>
        </row>
        <row r="41">
          <cell r="C41" t="str">
            <v>JEYPORE</v>
          </cell>
          <cell r="D41">
            <v>3.9159999999999999</v>
          </cell>
          <cell r="E41">
            <v>4.3099999999999996</v>
          </cell>
        </row>
        <row r="42">
          <cell r="C42" t="str">
            <v>JHARSUGUDA</v>
          </cell>
          <cell r="D42">
            <v>1.8149999999999999</v>
          </cell>
          <cell r="E42">
            <v>2</v>
          </cell>
        </row>
        <row r="43">
          <cell r="C43" t="str">
            <v>JUNAGARH</v>
          </cell>
          <cell r="D43">
            <v>4.3559999999999999</v>
          </cell>
          <cell r="E43">
            <v>4.79</v>
          </cell>
        </row>
        <row r="44">
          <cell r="C44" t="str">
            <v>KAKATPUR</v>
          </cell>
          <cell r="D44">
            <v>1.31</v>
          </cell>
          <cell r="E44">
            <v>1.44</v>
          </cell>
        </row>
        <row r="45">
          <cell r="C45" t="str">
            <v>KAMAKHYANAGAR</v>
          </cell>
          <cell r="D45">
            <v>1.5</v>
          </cell>
          <cell r="E45">
            <v>1.65</v>
          </cell>
        </row>
        <row r="46">
          <cell r="C46" t="str">
            <v>KANTABANJI</v>
          </cell>
          <cell r="D46">
            <v>3.1239999999999997</v>
          </cell>
          <cell r="E46">
            <v>3.44</v>
          </cell>
        </row>
        <row r="47">
          <cell r="C47" t="str">
            <v>KANTILO</v>
          </cell>
          <cell r="D47">
            <v>2</v>
          </cell>
          <cell r="E47">
            <v>2.2000000000000002</v>
          </cell>
        </row>
        <row r="48">
          <cell r="C48" t="str">
            <v>KARANJIA</v>
          </cell>
          <cell r="D48">
            <v>3.0910000000000002</v>
          </cell>
          <cell r="E48">
            <v>3.4</v>
          </cell>
        </row>
        <row r="49">
          <cell r="C49" t="str">
            <v>KENDRAPARA</v>
          </cell>
          <cell r="D49">
            <v>1.089</v>
          </cell>
          <cell r="E49">
            <v>1.2</v>
          </cell>
        </row>
        <row r="50">
          <cell r="C50" t="str">
            <v>KEONJHAR</v>
          </cell>
          <cell r="D50">
            <v>2.5409999999999999</v>
          </cell>
          <cell r="E50">
            <v>2.8</v>
          </cell>
        </row>
        <row r="51">
          <cell r="C51" t="str">
            <v>KESINGA</v>
          </cell>
          <cell r="D51">
            <v>4.1360000000000001</v>
          </cell>
          <cell r="E51">
            <v>4.55</v>
          </cell>
        </row>
        <row r="52">
          <cell r="C52" t="str">
            <v>KHARIAR ROAD</v>
          </cell>
          <cell r="D52">
            <v>4.18</v>
          </cell>
          <cell r="E52">
            <v>4.5999999999999996</v>
          </cell>
        </row>
        <row r="53">
          <cell r="C53" t="str">
            <v>KHURDA</v>
          </cell>
          <cell r="D53">
            <v>1.089</v>
          </cell>
          <cell r="E53">
            <v>1.2</v>
          </cell>
        </row>
        <row r="54">
          <cell r="C54" t="str">
            <v>KORAPUT</v>
          </cell>
          <cell r="D54">
            <v>4.1360000000000001</v>
          </cell>
          <cell r="E54">
            <v>4.55</v>
          </cell>
        </row>
        <row r="55">
          <cell r="C55" t="str">
            <v>MALKANGIRI</v>
          </cell>
          <cell r="D55">
            <v>4.95</v>
          </cell>
          <cell r="E55">
            <v>5.45</v>
          </cell>
        </row>
        <row r="56">
          <cell r="C56" t="str">
            <v>NABARANGPUR</v>
          </cell>
          <cell r="D56">
            <v>4.07</v>
          </cell>
          <cell r="E56">
            <v>4.4800000000000004</v>
          </cell>
        </row>
        <row r="57">
          <cell r="C57" t="str">
            <v>NAYAGARH</v>
          </cell>
          <cell r="D57">
            <v>1.6719999999999999</v>
          </cell>
          <cell r="E57">
            <v>1.84</v>
          </cell>
        </row>
        <row r="58">
          <cell r="C58" t="str">
            <v>NAYAHAT</v>
          </cell>
          <cell r="D58">
            <v>1.6</v>
          </cell>
          <cell r="E58">
            <v>1.76</v>
          </cell>
        </row>
        <row r="59">
          <cell r="C59" t="str">
            <v>NIMAPARA</v>
          </cell>
          <cell r="D59">
            <v>1.65</v>
          </cell>
          <cell r="E59">
            <v>1.82</v>
          </cell>
        </row>
        <row r="60">
          <cell r="C60" t="str">
            <v>PADAMPUR (BARAGARH)</v>
          </cell>
          <cell r="D60">
            <v>3.5</v>
          </cell>
          <cell r="E60">
            <v>3.85</v>
          </cell>
        </row>
        <row r="61">
          <cell r="C61" t="str">
            <v>PADAMPUR (GUNUPUR)</v>
          </cell>
          <cell r="D61">
            <v>5</v>
          </cell>
          <cell r="E61">
            <v>5.5</v>
          </cell>
        </row>
        <row r="62">
          <cell r="C62" t="str">
            <v>PAIKMAL</v>
          </cell>
          <cell r="D62">
            <v>5</v>
          </cell>
          <cell r="E62">
            <v>5.5</v>
          </cell>
        </row>
        <row r="63">
          <cell r="C63" t="str">
            <v>PARADEEP</v>
          </cell>
          <cell r="D63">
            <v>1.35</v>
          </cell>
          <cell r="E63">
            <v>1.49</v>
          </cell>
        </row>
        <row r="64">
          <cell r="C64" t="str">
            <v>PARALAKHEMUNDI</v>
          </cell>
          <cell r="D64">
            <v>3.7730000000000001</v>
          </cell>
          <cell r="E64">
            <v>4.1500000000000004</v>
          </cell>
        </row>
        <row r="65">
          <cell r="C65" t="str">
            <v>PHULBANI</v>
          </cell>
          <cell r="D65">
            <v>3.2670000000000003</v>
          </cell>
          <cell r="E65">
            <v>3.59</v>
          </cell>
        </row>
        <row r="66">
          <cell r="C66" t="str">
            <v>PIPILI</v>
          </cell>
          <cell r="D66">
            <v>1.31</v>
          </cell>
          <cell r="E66">
            <v>1.44</v>
          </cell>
        </row>
        <row r="67">
          <cell r="C67" t="str">
            <v>PURI</v>
          </cell>
          <cell r="D67">
            <v>1.3089999999999999</v>
          </cell>
          <cell r="E67">
            <v>1.44</v>
          </cell>
        </row>
        <row r="68">
          <cell r="C68" t="str">
            <v>REDHAKHOL</v>
          </cell>
          <cell r="D68">
            <v>3.5</v>
          </cell>
          <cell r="E68">
            <v>3.85</v>
          </cell>
        </row>
        <row r="69">
          <cell r="C69" t="str">
            <v>RAYAGADA</v>
          </cell>
          <cell r="D69">
            <v>3.2670000000000003</v>
          </cell>
          <cell r="E69">
            <v>3.59</v>
          </cell>
        </row>
        <row r="70">
          <cell r="C70" t="str">
            <v>ROURKELA</v>
          </cell>
          <cell r="D70">
            <v>1.8149999999999999</v>
          </cell>
          <cell r="E70">
            <v>2</v>
          </cell>
        </row>
        <row r="71">
          <cell r="C71" t="str">
            <v>SAMBALPUR</v>
          </cell>
          <cell r="D71">
            <v>1.595</v>
          </cell>
          <cell r="E71">
            <v>1.75</v>
          </cell>
        </row>
        <row r="72">
          <cell r="C72" t="str">
            <v>SONEPUR</v>
          </cell>
          <cell r="D72">
            <v>4.07</v>
          </cell>
          <cell r="E72">
            <v>4.4800000000000004</v>
          </cell>
        </row>
        <row r="73">
          <cell r="C73" t="str">
            <v>SORO</v>
          </cell>
          <cell r="D73">
            <v>2</v>
          </cell>
          <cell r="E73">
            <v>2.2000000000000002</v>
          </cell>
        </row>
        <row r="74">
          <cell r="C74" t="str">
            <v>SUNDERGARH</v>
          </cell>
          <cell r="D74">
            <v>2.0350000000000001</v>
          </cell>
          <cell r="E74">
            <v>2.2400000000000002</v>
          </cell>
        </row>
        <row r="75">
          <cell r="C75" t="str">
            <v>TITILAGARH</v>
          </cell>
          <cell r="D75">
            <v>3.63</v>
          </cell>
          <cell r="E75">
            <v>3.99</v>
          </cell>
        </row>
        <row r="76">
          <cell r="C76" t="str">
            <v>JAJPUR TOWN</v>
          </cell>
          <cell r="E76">
            <v>1.2</v>
          </cell>
        </row>
        <row r="77">
          <cell r="C77" t="str">
            <v>BALICHANDRAPUR</v>
          </cell>
          <cell r="E77">
            <v>1.5</v>
          </cell>
        </row>
        <row r="78">
          <cell r="C78" t="str">
            <v>DIGAPAHANDI</v>
          </cell>
          <cell r="E78">
            <v>2.25</v>
          </cell>
        </row>
        <row r="79">
          <cell r="C79" t="str">
            <v>PATTAMUNDAI</v>
          </cell>
          <cell r="E79">
            <v>1.55</v>
          </cell>
        </row>
        <row r="80">
          <cell r="C80" t="str">
            <v>DEBHOG</v>
          </cell>
          <cell r="E80">
            <v>3.85</v>
          </cell>
        </row>
        <row r="81">
          <cell r="C81" t="str">
            <v>MARKONA</v>
          </cell>
          <cell r="E81">
            <v>2</v>
          </cell>
        </row>
        <row r="82">
          <cell r="C82" t="str">
            <v>JAGATSINGHPUR</v>
          </cell>
          <cell r="E82">
            <v>1.5</v>
          </cell>
        </row>
        <row r="83">
          <cell r="C83" t="str">
            <v>NALIPUR</v>
          </cell>
          <cell r="E83">
            <v>2.2999999999999998</v>
          </cell>
        </row>
        <row r="84">
          <cell r="C84" t="str">
            <v>RANAPUR</v>
          </cell>
          <cell r="E84">
            <v>2</v>
          </cell>
        </row>
        <row r="85">
          <cell r="C85" t="str">
            <v>TALCHER</v>
          </cell>
          <cell r="E85">
            <v>2.65</v>
          </cell>
        </row>
        <row r="86">
          <cell r="C86" t="str">
            <v>GHANTESWAR</v>
          </cell>
          <cell r="E86">
            <v>2.5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5"/>
  <sheetViews>
    <sheetView tabSelected="1" topLeftCell="A34" workbookViewId="0">
      <selection activeCell="P63" sqref="P63"/>
    </sheetView>
  </sheetViews>
  <sheetFormatPr defaultRowHeight="15"/>
  <cols>
    <col min="1" max="1" width="3.42578125" style="1" customWidth="1"/>
    <col min="2" max="2" width="10.7109375" style="1" customWidth="1"/>
    <col min="3" max="3" width="11.7109375" style="1" customWidth="1"/>
    <col min="4" max="4" width="7.5703125" style="1" bestFit="1" customWidth="1"/>
    <col min="5" max="5" width="6.42578125" style="1" bestFit="1" customWidth="1"/>
    <col min="6" max="6" width="15.85546875" style="1" bestFit="1" customWidth="1"/>
    <col min="7" max="7" width="6.140625" style="1" customWidth="1"/>
    <col min="8" max="8" width="8.28515625" style="1" bestFit="1" customWidth="1"/>
    <col min="9" max="9" width="6.7109375" style="2" customWidth="1"/>
    <col min="10" max="10" width="7.140625" style="2" customWidth="1"/>
    <col min="11" max="11" width="7" style="2" customWidth="1"/>
    <col min="12" max="12" width="10.28515625" style="2" customWidth="1"/>
    <col min="13" max="15" width="10.42578125" style="1" customWidth="1"/>
    <col min="16" max="16384" width="9.140625" style="1"/>
  </cols>
  <sheetData>
    <row r="1" spans="1:12" ht="90" customHeight="1">
      <c r="A1" s="21"/>
      <c r="B1" s="21"/>
      <c r="C1" s="21"/>
      <c r="D1" s="21"/>
      <c r="E1" s="21"/>
      <c r="F1" s="21"/>
      <c r="G1" s="21"/>
      <c r="H1" s="14" t="s">
        <v>0</v>
      </c>
      <c r="I1" s="15"/>
      <c r="J1" s="15"/>
      <c r="K1" s="15"/>
      <c r="L1" s="16"/>
    </row>
    <row r="2" spans="1:12" ht="81" customHeight="1">
      <c r="A2" s="25" t="s">
        <v>127</v>
      </c>
      <c r="B2" s="26"/>
      <c r="C2" s="26"/>
      <c r="D2" s="26"/>
      <c r="E2" s="26"/>
      <c r="F2" s="26"/>
      <c r="G2" s="27"/>
      <c r="H2" s="14" t="s">
        <v>134</v>
      </c>
      <c r="I2" s="15"/>
      <c r="J2" s="15"/>
      <c r="K2" s="15"/>
      <c r="L2" s="16"/>
    </row>
    <row r="3" spans="1:12" s="10" customFormat="1">
      <c r="A3" s="5" t="s">
        <v>118</v>
      </c>
      <c r="B3" s="5" t="s">
        <v>119</v>
      </c>
      <c r="C3" s="5" t="s">
        <v>120</v>
      </c>
      <c r="D3" s="5" t="s">
        <v>121</v>
      </c>
      <c r="E3" s="5" t="s">
        <v>122</v>
      </c>
      <c r="F3" s="5" t="s">
        <v>123</v>
      </c>
      <c r="G3" s="5" t="s">
        <v>124</v>
      </c>
      <c r="H3" s="9" t="s">
        <v>117</v>
      </c>
      <c r="I3" s="9" t="s">
        <v>125</v>
      </c>
      <c r="J3" s="9" t="s">
        <v>132</v>
      </c>
      <c r="K3" s="9" t="s">
        <v>133</v>
      </c>
      <c r="L3" s="9" t="s">
        <v>126</v>
      </c>
    </row>
    <row r="4" spans="1:12">
      <c r="A4" s="28">
        <v>1</v>
      </c>
      <c r="B4" s="4" t="s">
        <v>1</v>
      </c>
      <c r="C4" s="4" t="s">
        <v>79</v>
      </c>
      <c r="D4" s="4" t="s">
        <v>2</v>
      </c>
      <c r="E4" s="8" t="s">
        <v>78</v>
      </c>
      <c r="F4" s="4" t="s">
        <v>55</v>
      </c>
      <c r="G4" s="4">
        <v>23</v>
      </c>
      <c r="H4" s="4">
        <f>G4*10</f>
        <v>230</v>
      </c>
      <c r="I4" s="7">
        <f>VLOOKUP(F4,'[1]KAMDAR AGENCIES '!$C$5:$E$86,3,FALSE)</f>
        <v>2.2400000000000002</v>
      </c>
      <c r="J4" s="7">
        <f>G4*2</f>
        <v>46</v>
      </c>
      <c r="K4" s="7">
        <v>50</v>
      </c>
      <c r="L4" s="7">
        <f>H4*I4+J4+K4</f>
        <v>611.20000000000005</v>
      </c>
    </row>
    <row r="5" spans="1:12">
      <c r="A5" s="28">
        <v>2</v>
      </c>
      <c r="B5" s="4" t="s">
        <v>1</v>
      </c>
      <c r="C5" s="4" t="s">
        <v>99</v>
      </c>
      <c r="D5" s="4" t="s">
        <v>32</v>
      </c>
      <c r="E5" s="8" t="s">
        <v>78</v>
      </c>
      <c r="F5" s="4" t="s">
        <v>69</v>
      </c>
      <c r="G5" s="4">
        <v>20</v>
      </c>
      <c r="H5" s="4">
        <f t="shared" ref="H5:H41" si="0">G5*10</f>
        <v>200</v>
      </c>
      <c r="I5" s="7">
        <f>VLOOKUP(F5,'[1]KAMDAR AGENCIES '!$C$5:$E$86,3,FALSE)</f>
        <v>2</v>
      </c>
      <c r="J5" s="7">
        <f t="shared" ref="J5:J41" si="1">G5*2</f>
        <v>40</v>
      </c>
      <c r="K5" s="7">
        <v>50</v>
      </c>
      <c r="L5" s="7">
        <f t="shared" ref="L5:L41" si="2">H5*I5+J5+K5</f>
        <v>490</v>
      </c>
    </row>
    <row r="6" spans="1:12">
      <c r="A6" s="28">
        <v>3</v>
      </c>
      <c r="B6" s="4" t="s">
        <v>1</v>
      </c>
      <c r="C6" s="4" t="s">
        <v>100</v>
      </c>
      <c r="D6" s="4" t="s">
        <v>33</v>
      </c>
      <c r="E6" s="8" t="s">
        <v>78</v>
      </c>
      <c r="F6" s="4" t="s">
        <v>69</v>
      </c>
      <c r="G6" s="4">
        <v>71</v>
      </c>
      <c r="H6" s="4">
        <f t="shared" si="0"/>
        <v>710</v>
      </c>
      <c r="I6" s="7">
        <f>VLOOKUP(F6,'[1]KAMDAR AGENCIES '!$C$5:$E$86,3,FALSE)</f>
        <v>2</v>
      </c>
      <c r="J6" s="7">
        <f t="shared" si="1"/>
        <v>142</v>
      </c>
      <c r="K6" s="7">
        <v>50</v>
      </c>
      <c r="L6" s="7">
        <f t="shared" si="2"/>
        <v>1612</v>
      </c>
    </row>
    <row r="7" spans="1:12">
      <c r="A7" s="28">
        <v>4</v>
      </c>
      <c r="B7" s="4" t="s">
        <v>1</v>
      </c>
      <c r="C7" s="4" t="s">
        <v>101</v>
      </c>
      <c r="D7" s="4" t="s">
        <v>34</v>
      </c>
      <c r="E7" s="8" t="s">
        <v>78</v>
      </c>
      <c r="F7" s="4" t="s">
        <v>69</v>
      </c>
      <c r="G7" s="4">
        <v>24</v>
      </c>
      <c r="H7" s="4">
        <f t="shared" si="0"/>
        <v>240</v>
      </c>
      <c r="I7" s="7">
        <f>VLOOKUP(F7,'[1]KAMDAR AGENCIES '!$C$5:$E$86,3,FALSE)</f>
        <v>2</v>
      </c>
      <c r="J7" s="7">
        <f t="shared" si="1"/>
        <v>48</v>
      </c>
      <c r="K7" s="7">
        <v>50</v>
      </c>
      <c r="L7" s="7">
        <f t="shared" si="2"/>
        <v>578</v>
      </c>
    </row>
    <row r="8" spans="1:12">
      <c r="A8" s="28">
        <v>5</v>
      </c>
      <c r="B8" s="4" t="s">
        <v>1</v>
      </c>
      <c r="C8" s="4" t="s">
        <v>102</v>
      </c>
      <c r="D8" s="4" t="s">
        <v>35</v>
      </c>
      <c r="E8" s="8" t="s">
        <v>78</v>
      </c>
      <c r="F8" s="4" t="s">
        <v>70</v>
      </c>
      <c r="G8" s="4">
        <v>3</v>
      </c>
      <c r="H8" s="4">
        <f t="shared" si="0"/>
        <v>30</v>
      </c>
      <c r="I8" s="7">
        <f>VLOOKUP(F8,'[1]KAMDAR AGENCIES '!$C$5:$E$86,3,FALSE)</f>
        <v>1.91</v>
      </c>
      <c r="J8" s="7">
        <f t="shared" si="1"/>
        <v>6</v>
      </c>
      <c r="K8" s="7">
        <v>50</v>
      </c>
      <c r="L8" s="7">
        <f t="shared" si="2"/>
        <v>113.3</v>
      </c>
    </row>
    <row r="9" spans="1:12">
      <c r="A9" s="28">
        <v>6</v>
      </c>
      <c r="B9" s="4" t="s">
        <v>1</v>
      </c>
      <c r="C9" s="4" t="s">
        <v>103</v>
      </c>
      <c r="D9" s="4" t="s">
        <v>36</v>
      </c>
      <c r="E9" s="8" t="s">
        <v>78</v>
      </c>
      <c r="F9" s="8" t="s">
        <v>129</v>
      </c>
      <c r="G9" s="4">
        <v>61</v>
      </c>
      <c r="H9" s="4">
        <f t="shared" si="0"/>
        <v>610</v>
      </c>
      <c r="I9" s="7">
        <v>3.85</v>
      </c>
      <c r="J9" s="7">
        <f t="shared" si="1"/>
        <v>122</v>
      </c>
      <c r="K9" s="7">
        <v>50</v>
      </c>
      <c r="L9" s="7">
        <f t="shared" si="2"/>
        <v>2520.5</v>
      </c>
    </row>
    <row r="10" spans="1:12">
      <c r="A10" s="28">
        <v>7</v>
      </c>
      <c r="B10" s="4" t="s">
        <v>1</v>
      </c>
      <c r="C10" s="4" t="s">
        <v>115</v>
      </c>
      <c r="D10" s="4" t="s">
        <v>51</v>
      </c>
      <c r="E10" s="8" t="s">
        <v>78</v>
      </c>
      <c r="F10" s="4" t="s">
        <v>76</v>
      </c>
      <c r="G10" s="4">
        <v>32</v>
      </c>
      <c r="H10" s="4">
        <f t="shared" si="0"/>
        <v>320</v>
      </c>
      <c r="I10" s="7">
        <f>VLOOKUP(F10,'[1]KAMDAR AGENCIES '!$C$5:$E$86,3,FALSE)</f>
        <v>3.51</v>
      </c>
      <c r="J10" s="7">
        <f t="shared" si="1"/>
        <v>64</v>
      </c>
      <c r="K10" s="7">
        <v>50</v>
      </c>
      <c r="L10" s="7">
        <f t="shared" si="2"/>
        <v>1237.1999999999998</v>
      </c>
    </row>
    <row r="11" spans="1:12">
      <c r="A11" s="28">
        <v>8</v>
      </c>
      <c r="B11" s="4" t="s">
        <v>37</v>
      </c>
      <c r="C11" s="4" t="s">
        <v>104</v>
      </c>
      <c r="D11" s="4" t="s">
        <v>38</v>
      </c>
      <c r="E11" s="8" t="s">
        <v>78</v>
      </c>
      <c r="F11" s="4" t="s">
        <v>71</v>
      </c>
      <c r="G11" s="4">
        <v>20</v>
      </c>
      <c r="H11" s="4">
        <f t="shared" si="0"/>
        <v>200</v>
      </c>
      <c r="I11" s="7">
        <f>VLOOKUP(F11,'[1]KAMDAR AGENCIES '!$C$5:$E$86,3,FALSE)</f>
        <v>2</v>
      </c>
      <c r="J11" s="7">
        <f t="shared" si="1"/>
        <v>40</v>
      </c>
      <c r="K11" s="7">
        <v>50</v>
      </c>
      <c r="L11" s="7">
        <f t="shared" si="2"/>
        <v>490</v>
      </c>
    </row>
    <row r="12" spans="1:12">
      <c r="A12" s="28">
        <v>9</v>
      </c>
      <c r="B12" s="4" t="s">
        <v>37</v>
      </c>
      <c r="C12" s="4" t="s">
        <v>105</v>
      </c>
      <c r="D12" s="4" t="s">
        <v>39</v>
      </c>
      <c r="E12" s="8" t="s">
        <v>78</v>
      </c>
      <c r="F12" s="4" t="s">
        <v>59</v>
      </c>
      <c r="G12" s="4">
        <v>10</v>
      </c>
      <c r="H12" s="4">
        <f t="shared" si="0"/>
        <v>100</v>
      </c>
      <c r="I12" s="7">
        <f>VLOOKUP(F12,'[1]KAMDAR AGENCIES '!$C$5:$E$86,3,FALSE)</f>
        <v>1.28</v>
      </c>
      <c r="J12" s="7">
        <f t="shared" si="1"/>
        <v>20</v>
      </c>
      <c r="K12" s="7">
        <v>50</v>
      </c>
      <c r="L12" s="7">
        <f t="shared" si="2"/>
        <v>198</v>
      </c>
    </row>
    <row r="13" spans="1:12">
      <c r="A13" s="28">
        <v>10</v>
      </c>
      <c r="B13" s="4" t="s">
        <v>37</v>
      </c>
      <c r="C13" s="4" t="s">
        <v>107</v>
      </c>
      <c r="D13" s="4" t="s">
        <v>42</v>
      </c>
      <c r="E13" s="8" t="s">
        <v>78</v>
      </c>
      <c r="F13" s="4" t="s">
        <v>72</v>
      </c>
      <c r="G13" s="4">
        <v>3</v>
      </c>
      <c r="H13" s="4">
        <f t="shared" si="0"/>
        <v>30</v>
      </c>
      <c r="I13" s="7">
        <f>VLOOKUP(F13,'[1]KAMDAR AGENCIES '!$C$5:$E$86,3,FALSE)</f>
        <v>2</v>
      </c>
      <c r="J13" s="7">
        <f t="shared" si="1"/>
        <v>6</v>
      </c>
      <c r="K13" s="7">
        <v>50</v>
      </c>
      <c r="L13" s="7">
        <f t="shared" si="2"/>
        <v>116</v>
      </c>
    </row>
    <row r="14" spans="1:12">
      <c r="A14" s="28">
        <v>11</v>
      </c>
      <c r="B14" s="4" t="s">
        <v>37</v>
      </c>
      <c r="C14" s="4" t="s">
        <v>108</v>
      </c>
      <c r="D14" s="4" t="s">
        <v>43</v>
      </c>
      <c r="E14" s="8" t="s">
        <v>78</v>
      </c>
      <c r="F14" s="4" t="s">
        <v>60</v>
      </c>
      <c r="G14" s="4">
        <v>62</v>
      </c>
      <c r="H14" s="4">
        <f t="shared" si="0"/>
        <v>620</v>
      </c>
      <c r="I14" s="7">
        <f>VLOOKUP(F14,'[1]KAMDAR AGENCIES '!$C$5:$E$86,3,FALSE)</f>
        <v>1.44</v>
      </c>
      <c r="J14" s="7">
        <f t="shared" si="1"/>
        <v>124</v>
      </c>
      <c r="K14" s="7">
        <v>50</v>
      </c>
      <c r="L14" s="7">
        <f t="shared" si="2"/>
        <v>1066.8</v>
      </c>
    </row>
    <row r="15" spans="1:12">
      <c r="A15" s="28">
        <v>12</v>
      </c>
      <c r="B15" s="4" t="s">
        <v>44</v>
      </c>
      <c r="C15" s="4" t="s">
        <v>109</v>
      </c>
      <c r="D15" s="4" t="s">
        <v>45</v>
      </c>
      <c r="E15" s="8" t="s">
        <v>78</v>
      </c>
      <c r="F15" s="4" t="s">
        <v>67</v>
      </c>
      <c r="G15" s="4">
        <v>18</v>
      </c>
      <c r="H15" s="4">
        <f t="shared" si="0"/>
        <v>180</v>
      </c>
      <c r="I15" s="7">
        <f>VLOOKUP(F15,'[1]KAMDAR AGENCIES '!$C$5:$E$86,3,FALSE)</f>
        <v>1.2</v>
      </c>
      <c r="J15" s="7">
        <f t="shared" si="1"/>
        <v>36</v>
      </c>
      <c r="K15" s="7">
        <v>50</v>
      </c>
      <c r="L15" s="7">
        <f t="shared" si="2"/>
        <v>302</v>
      </c>
    </row>
    <row r="16" spans="1:12">
      <c r="A16" s="28">
        <v>13</v>
      </c>
      <c r="B16" s="4" t="s">
        <v>44</v>
      </c>
      <c r="C16" s="4" t="s">
        <v>110</v>
      </c>
      <c r="D16" s="4" t="s">
        <v>46</v>
      </c>
      <c r="E16" s="8" t="s">
        <v>78</v>
      </c>
      <c r="F16" s="4" t="s">
        <v>73</v>
      </c>
      <c r="G16" s="4">
        <v>40</v>
      </c>
      <c r="H16" s="4">
        <f t="shared" si="0"/>
        <v>400</v>
      </c>
      <c r="I16" s="7">
        <f>VLOOKUP(F16,'[1]KAMDAR AGENCIES '!$C$5:$E$86,3,FALSE)</f>
        <v>1.75</v>
      </c>
      <c r="J16" s="7">
        <f t="shared" si="1"/>
        <v>80</v>
      </c>
      <c r="K16" s="7">
        <v>50</v>
      </c>
      <c r="L16" s="7">
        <f t="shared" si="2"/>
        <v>830</v>
      </c>
    </row>
    <row r="17" spans="1:12">
      <c r="A17" s="28">
        <v>14</v>
      </c>
      <c r="B17" s="4" t="s">
        <v>30</v>
      </c>
      <c r="C17" s="4" t="s">
        <v>98</v>
      </c>
      <c r="D17" s="4" t="s">
        <v>31</v>
      </c>
      <c r="E17" s="8" t="s">
        <v>78</v>
      </c>
      <c r="F17" s="4" t="s">
        <v>68</v>
      </c>
      <c r="G17" s="4">
        <v>70</v>
      </c>
      <c r="H17" s="4">
        <f t="shared" si="0"/>
        <v>700</v>
      </c>
      <c r="I17" s="7">
        <f>VLOOKUP(F17,'[1]KAMDAR AGENCIES '!$C$5:$E$86,3,FALSE)</f>
        <v>2.2000000000000002</v>
      </c>
      <c r="J17" s="7">
        <f t="shared" si="1"/>
        <v>140</v>
      </c>
      <c r="K17" s="7">
        <v>50</v>
      </c>
      <c r="L17" s="7">
        <f t="shared" si="2"/>
        <v>1730.0000000000002</v>
      </c>
    </row>
    <row r="18" spans="1:12">
      <c r="A18" s="28">
        <v>15</v>
      </c>
      <c r="B18" s="4" t="s">
        <v>30</v>
      </c>
      <c r="C18" s="4" t="s">
        <v>111</v>
      </c>
      <c r="D18" s="4" t="s">
        <v>47</v>
      </c>
      <c r="E18" s="8" t="s">
        <v>78</v>
      </c>
      <c r="F18" s="4" t="s">
        <v>59</v>
      </c>
      <c r="G18" s="4">
        <v>1</v>
      </c>
      <c r="H18" s="4">
        <f t="shared" si="0"/>
        <v>10</v>
      </c>
      <c r="I18" s="7">
        <f>VLOOKUP(F18,'[1]KAMDAR AGENCIES '!$C$5:$E$86,3,FALSE)</f>
        <v>1.28</v>
      </c>
      <c r="J18" s="7">
        <f t="shared" si="1"/>
        <v>2</v>
      </c>
      <c r="K18" s="7">
        <v>50</v>
      </c>
      <c r="L18" s="7">
        <f t="shared" si="2"/>
        <v>64.8</v>
      </c>
    </row>
    <row r="19" spans="1:12">
      <c r="A19" s="28">
        <v>16</v>
      </c>
      <c r="B19" s="4" t="s">
        <v>30</v>
      </c>
      <c r="C19" s="4" t="s">
        <v>112</v>
      </c>
      <c r="D19" s="4" t="s">
        <v>48</v>
      </c>
      <c r="E19" s="8" t="s">
        <v>78</v>
      </c>
      <c r="F19" s="4" t="s">
        <v>60</v>
      </c>
      <c r="G19" s="4">
        <v>42</v>
      </c>
      <c r="H19" s="4">
        <f t="shared" si="0"/>
        <v>420</v>
      </c>
      <c r="I19" s="7">
        <f>VLOOKUP(F19,'[1]KAMDAR AGENCIES '!$C$5:$E$86,3,FALSE)</f>
        <v>1.44</v>
      </c>
      <c r="J19" s="7">
        <f t="shared" si="1"/>
        <v>84</v>
      </c>
      <c r="K19" s="7">
        <v>50</v>
      </c>
      <c r="L19" s="7">
        <f t="shared" si="2"/>
        <v>738.8</v>
      </c>
    </row>
    <row r="20" spans="1:12">
      <c r="A20" s="28">
        <v>17</v>
      </c>
      <c r="B20" s="4" t="s">
        <v>30</v>
      </c>
      <c r="C20" s="4" t="s">
        <v>113</v>
      </c>
      <c r="D20" s="4" t="s">
        <v>49</v>
      </c>
      <c r="E20" s="8" t="s">
        <v>78</v>
      </c>
      <c r="F20" s="4" t="s">
        <v>74</v>
      </c>
      <c r="G20" s="4">
        <v>30</v>
      </c>
      <c r="H20" s="4">
        <f t="shared" si="0"/>
        <v>300</v>
      </c>
      <c r="I20" s="7">
        <f>VLOOKUP(F20,'[1]KAMDAR AGENCIES '!$C$5:$E$86,3,FALSE)</f>
        <v>1.68</v>
      </c>
      <c r="J20" s="7">
        <f t="shared" si="1"/>
        <v>60</v>
      </c>
      <c r="K20" s="7">
        <v>50</v>
      </c>
      <c r="L20" s="7">
        <f t="shared" si="2"/>
        <v>614</v>
      </c>
    </row>
    <row r="21" spans="1:12">
      <c r="A21" s="28">
        <v>18</v>
      </c>
      <c r="B21" s="4" t="s">
        <v>30</v>
      </c>
      <c r="C21" s="4" t="s">
        <v>114</v>
      </c>
      <c r="D21" s="4" t="s">
        <v>50</v>
      </c>
      <c r="E21" s="8" t="s">
        <v>78</v>
      </c>
      <c r="F21" s="4" t="s">
        <v>75</v>
      </c>
      <c r="G21" s="4">
        <v>2</v>
      </c>
      <c r="H21" s="4">
        <f t="shared" si="0"/>
        <v>20</v>
      </c>
      <c r="I21" s="7">
        <f>VLOOKUP(F21,'[1]KAMDAR AGENCIES '!$C$5:$E$86,3,FALSE)</f>
        <v>2.31</v>
      </c>
      <c r="J21" s="7">
        <f t="shared" si="1"/>
        <v>4</v>
      </c>
      <c r="K21" s="7">
        <v>50</v>
      </c>
      <c r="L21" s="7">
        <f t="shared" si="2"/>
        <v>100.2</v>
      </c>
    </row>
    <row r="22" spans="1:12">
      <c r="A22" s="28">
        <v>19</v>
      </c>
      <c r="B22" s="4" t="s">
        <v>3</v>
      </c>
      <c r="C22" s="4" t="s">
        <v>80</v>
      </c>
      <c r="D22" s="4" t="s">
        <v>4</v>
      </c>
      <c r="E22" s="8" t="s">
        <v>78</v>
      </c>
      <c r="F22" s="4" t="s">
        <v>56</v>
      </c>
      <c r="G22" s="4">
        <v>3</v>
      </c>
      <c r="H22" s="4">
        <f t="shared" si="0"/>
        <v>30</v>
      </c>
      <c r="I22" s="11">
        <v>2</v>
      </c>
      <c r="J22" s="7">
        <f t="shared" si="1"/>
        <v>6</v>
      </c>
      <c r="K22" s="7">
        <v>50</v>
      </c>
      <c r="L22" s="7">
        <f t="shared" si="2"/>
        <v>116</v>
      </c>
    </row>
    <row r="23" spans="1:12">
      <c r="A23" s="28">
        <v>20</v>
      </c>
      <c r="B23" s="4" t="s">
        <v>3</v>
      </c>
      <c r="C23" s="4" t="s">
        <v>81</v>
      </c>
      <c r="D23" s="4" t="s">
        <v>5</v>
      </c>
      <c r="E23" s="8" t="s">
        <v>78</v>
      </c>
      <c r="F23" s="4" t="s">
        <v>57</v>
      </c>
      <c r="G23" s="4">
        <v>46</v>
      </c>
      <c r="H23" s="4">
        <f t="shared" si="0"/>
        <v>460</v>
      </c>
      <c r="I23" s="7">
        <f>VLOOKUP(F23,'[1]KAMDAR AGENCIES '!$C$5:$E$86,3,FALSE)</f>
        <v>1.49</v>
      </c>
      <c r="J23" s="7">
        <f t="shared" si="1"/>
        <v>92</v>
      </c>
      <c r="K23" s="7">
        <v>50</v>
      </c>
      <c r="L23" s="7">
        <f t="shared" si="2"/>
        <v>827.4</v>
      </c>
    </row>
    <row r="24" spans="1:12">
      <c r="A24" s="28">
        <v>21</v>
      </c>
      <c r="B24" s="4" t="s">
        <v>3</v>
      </c>
      <c r="C24" s="4" t="s">
        <v>95</v>
      </c>
      <c r="D24" s="4" t="s">
        <v>27</v>
      </c>
      <c r="E24" s="8" t="s">
        <v>78</v>
      </c>
      <c r="F24" s="4" t="s">
        <v>67</v>
      </c>
      <c r="G24" s="4">
        <v>1</v>
      </c>
      <c r="H24" s="4">
        <f t="shared" si="0"/>
        <v>10</v>
      </c>
      <c r="I24" s="7">
        <f>VLOOKUP(F24,'[1]KAMDAR AGENCIES '!$C$5:$E$86,3,FALSE)</f>
        <v>1.2</v>
      </c>
      <c r="J24" s="7">
        <f t="shared" si="1"/>
        <v>2</v>
      </c>
      <c r="K24" s="7">
        <v>50</v>
      </c>
      <c r="L24" s="7">
        <f t="shared" si="2"/>
        <v>64</v>
      </c>
    </row>
    <row r="25" spans="1:12">
      <c r="A25" s="28">
        <v>22</v>
      </c>
      <c r="B25" s="4" t="s">
        <v>3</v>
      </c>
      <c r="C25" s="4" t="s">
        <v>96</v>
      </c>
      <c r="D25" s="4" t="s">
        <v>28</v>
      </c>
      <c r="E25" s="8" t="s">
        <v>78</v>
      </c>
      <c r="F25" s="4" t="s">
        <v>57</v>
      </c>
      <c r="G25" s="4">
        <v>2</v>
      </c>
      <c r="H25" s="4">
        <f t="shared" si="0"/>
        <v>20</v>
      </c>
      <c r="I25" s="7">
        <f>VLOOKUP(F25,'[1]KAMDAR AGENCIES '!$C$5:$E$86,3,FALSE)</f>
        <v>1.49</v>
      </c>
      <c r="J25" s="7">
        <f t="shared" si="1"/>
        <v>4</v>
      </c>
      <c r="K25" s="7">
        <v>50</v>
      </c>
      <c r="L25" s="7">
        <f t="shared" si="2"/>
        <v>83.8</v>
      </c>
    </row>
    <row r="26" spans="1:12">
      <c r="A26" s="28">
        <v>23</v>
      </c>
      <c r="B26" s="4" t="s">
        <v>3</v>
      </c>
      <c r="C26" s="4" t="s">
        <v>97</v>
      </c>
      <c r="D26" s="4" t="s">
        <v>29</v>
      </c>
      <c r="E26" s="8" t="s">
        <v>78</v>
      </c>
      <c r="F26" s="4" t="s">
        <v>59</v>
      </c>
      <c r="G26" s="4">
        <v>25</v>
      </c>
      <c r="H26" s="4">
        <f t="shared" si="0"/>
        <v>250</v>
      </c>
      <c r="I26" s="7">
        <f>VLOOKUP(F26,'[1]KAMDAR AGENCIES '!$C$5:$E$86,3,FALSE)</f>
        <v>1.28</v>
      </c>
      <c r="J26" s="7">
        <f t="shared" si="1"/>
        <v>50</v>
      </c>
      <c r="K26" s="7">
        <v>50</v>
      </c>
      <c r="L26" s="7">
        <f t="shared" si="2"/>
        <v>420</v>
      </c>
    </row>
    <row r="27" spans="1:12">
      <c r="A27" s="28">
        <v>24</v>
      </c>
      <c r="B27" s="4" t="s">
        <v>6</v>
      </c>
      <c r="C27" s="4" t="s">
        <v>82</v>
      </c>
      <c r="D27" s="4" t="s">
        <v>7</v>
      </c>
      <c r="E27" s="8" t="s">
        <v>78</v>
      </c>
      <c r="F27" s="4" t="s">
        <v>58</v>
      </c>
      <c r="G27" s="4">
        <v>20</v>
      </c>
      <c r="H27" s="4">
        <f t="shared" si="0"/>
        <v>200</v>
      </c>
      <c r="I27" s="7">
        <f>VLOOKUP(F27,'[1]KAMDAR AGENCIES '!$C$5:$E$86,3,FALSE)</f>
        <v>1.52</v>
      </c>
      <c r="J27" s="7">
        <f t="shared" si="1"/>
        <v>40</v>
      </c>
      <c r="K27" s="7">
        <v>50</v>
      </c>
      <c r="L27" s="7">
        <f t="shared" si="2"/>
        <v>394</v>
      </c>
    </row>
    <row r="28" spans="1:12">
      <c r="A28" s="28">
        <v>25</v>
      </c>
      <c r="B28" s="4" t="s">
        <v>6</v>
      </c>
      <c r="C28" s="4" t="s">
        <v>83</v>
      </c>
      <c r="D28" s="4" t="s">
        <v>8</v>
      </c>
      <c r="E28" s="8" t="s">
        <v>78</v>
      </c>
      <c r="F28" s="8" t="s">
        <v>128</v>
      </c>
      <c r="G28" s="4">
        <v>13</v>
      </c>
      <c r="H28" s="4">
        <f t="shared" si="0"/>
        <v>130</v>
      </c>
      <c r="I28" s="7">
        <f>VLOOKUP(F28,'[1]KAMDAR AGENCIES '!$C$5:$E$86,3,FALSE)</f>
        <v>1.93</v>
      </c>
      <c r="J28" s="7">
        <f t="shared" si="1"/>
        <v>26</v>
      </c>
      <c r="K28" s="7">
        <v>50</v>
      </c>
      <c r="L28" s="7">
        <f t="shared" si="2"/>
        <v>326.89999999999998</v>
      </c>
    </row>
    <row r="29" spans="1:12">
      <c r="A29" s="28">
        <v>26</v>
      </c>
      <c r="B29" s="4" t="s">
        <v>6</v>
      </c>
      <c r="C29" s="4" t="s">
        <v>84</v>
      </c>
      <c r="D29" s="4" t="s">
        <v>9</v>
      </c>
      <c r="E29" s="8" t="s">
        <v>78</v>
      </c>
      <c r="F29" s="4" t="s">
        <v>59</v>
      </c>
      <c r="G29" s="4">
        <v>60</v>
      </c>
      <c r="H29" s="4">
        <f t="shared" si="0"/>
        <v>600</v>
      </c>
      <c r="I29" s="7">
        <f>VLOOKUP(F29,'[1]KAMDAR AGENCIES '!$C$5:$E$86,3,FALSE)</f>
        <v>1.28</v>
      </c>
      <c r="J29" s="7">
        <f t="shared" si="1"/>
        <v>120</v>
      </c>
      <c r="K29" s="7">
        <v>50</v>
      </c>
      <c r="L29" s="7">
        <f t="shared" si="2"/>
        <v>938</v>
      </c>
    </row>
    <row r="30" spans="1:12">
      <c r="A30" s="28">
        <v>27</v>
      </c>
      <c r="B30" s="4" t="s">
        <v>10</v>
      </c>
      <c r="C30" s="4" t="s">
        <v>85</v>
      </c>
      <c r="D30" s="4" t="s">
        <v>11</v>
      </c>
      <c r="E30" s="8" t="s">
        <v>78</v>
      </c>
      <c r="F30" s="4" t="s">
        <v>60</v>
      </c>
      <c r="G30" s="4">
        <v>1</v>
      </c>
      <c r="H30" s="4">
        <f t="shared" si="0"/>
        <v>10</v>
      </c>
      <c r="I30" s="7">
        <f>VLOOKUP(F30,'[1]KAMDAR AGENCIES '!$C$5:$E$86,3,FALSE)</f>
        <v>1.44</v>
      </c>
      <c r="J30" s="7">
        <f t="shared" si="1"/>
        <v>2</v>
      </c>
      <c r="K30" s="7">
        <v>50</v>
      </c>
      <c r="L30" s="7">
        <f t="shared" si="2"/>
        <v>66.400000000000006</v>
      </c>
    </row>
    <row r="31" spans="1:12">
      <c r="A31" s="28">
        <v>28</v>
      </c>
      <c r="B31" s="4" t="s">
        <v>12</v>
      </c>
      <c r="C31" s="4" t="s">
        <v>86</v>
      </c>
      <c r="D31" s="4" t="s">
        <v>13</v>
      </c>
      <c r="E31" s="8" t="s">
        <v>78</v>
      </c>
      <c r="F31" s="4" t="s">
        <v>61</v>
      </c>
      <c r="G31" s="4">
        <v>22</v>
      </c>
      <c r="H31" s="4">
        <f t="shared" si="0"/>
        <v>220</v>
      </c>
      <c r="I31" s="7">
        <f>VLOOKUP(F31,'[1]KAMDAR AGENCIES '!$C$5:$E$86,3,FALSE)</f>
        <v>1.65</v>
      </c>
      <c r="J31" s="7">
        <f t="shared" si="1"/>
        <v>44</v>
      </c>
      <c r="K31" s="7">
        <v>50</v>
      </c>
      <c r="L31" s="7">
        <f t="shared" si="2"/>
        <v>457</v>
      </c>
    </row>
    <row r="32" spans="1:12">
      <c r="A32" s="28">
        <v>29</v>
      </c>
      <c r="B32" s="4" t="s">
        <v>14</v>
      </c>
      <c r="C32" s="4" t="s">
        <v>87</v>
      </c>
      <c r="D32" s="4" t="s">
        <v>15</v>
      </c>
      <c r="E32" s="8" t="s">
        <v>78</v>
      </c>
      <c r="F32" s="4" t="s">
        <v>61</v>
      </c>
      <c r="G32" s="4">
        <v>6</v>
      </c>
      <c r="H32" s="4">
        <f t="shared" si="0"/>
        <v>60</v>
      </c>
      <c r="I32" s="7">
        <f>VLOOKUP(F32,'[1]KAMDAR AGENCIES '!$C$5:$E$86,3,FALSE)</f>
        <v>1.65</v>
      </c>
      <c r="J32" s="7">
        <f t="shared" si="1"/>
        <v>12</v>
      </c>
      <c r="K32" s="7">
        <v>50</v>
      </c>
      <c r="L32" s="7">
        <f t="shared" si="2"/>
        <v>161</v>
      </c>
    </row>
    <row r="33" spans="1:12">
      <c r="A33" s="28">
        <v>30</v>
      </c>
      <c r="B33" s="4" t="s">
        <v>14</v>
      </c>
      <c r="C33" s="4" t="s">
        <v>88</v>
      </c>
      <c r="D33" s="4" t="s">
        <v>16</v>
      </c>
      <c r="E33" s="8" t="s">
        <v>78</v>
      </c>
      <c r="F33" s="4" t="s">
        <v>62</v>
      </c>
      <c r="G33" s="4">
        <v>31</v>
      </c>
      <c r="H33" s="4">
        <f t="shared" si="0"/>
        <v>310</v>
      </c>
      <c r="I33" s="7">
        <f>VLOOKUP(F33,'[1]KAMDAR AGENCIES '!$C$5:$E$86,3,FALSE)</f>
        <v>2.2999999999999998</v>
      </c>
      <c r="J33" s="7">
        <f t="shared" si="1"/>
        <v>62</v>
      </c>
      <c r="K33" s="7">
        <v>50</v>
      </c>
      <c r="L33" s="7">
        <f t="shared" si="2"/>
        <v>825</v>
      </c>
    </row>
    <row r="34" spans="1:12">
      <c r="A34" s="28">
        <v>31</v>
      </c>
      <c r="B34" s="4" t="s">
        <v>14</v>
      </c>
      <c r="C34" s="4" t="s">
        <v>91</v>
      </c>
      <c r="D34" s="4" t="s">
        <v>21</v>
      </c>
      <c r="E34" s="8" t="s">
        <v>78</v>
      </c>
      <c r="F34" s="4" t="s">
        <v>64</v>
      </c>
      <c r="G34" s="4">
        <v>25</v>
      </c>
      <c r="H34" s="4">
        <f t="shared" si="0"/>
        <v>250</v>
      </c>
      <c r="I34" s="7">
        <f>VLOOKUP(F34,'[1]KAMDAR AGENCIES '!$C$5:$E$86,3,FALSE)</f>
        <v>1.5</v>
      </c>
      <c r="J34" s="7">
        <f t="shared" si="1"/>
        <v>50</v>
      </c>
      <c r="K34" s="7">
        <v>50</v>
      </c>
      <c r="L34" s="7">
        <f t="shared" si="2"/>
        <v>475</v>
      </c>
    </row>
    <row r="35" spans="1:12">
      <c r="A35" s="28">
        <v>32</v>
      </c>
      <c r="B35" s="4" t="s">
        <v>17</v>
      </c>
      <c r="C35" s="4" t="s">
        <v>89</v>
      </c>
      <c r="D35" s="4" t="s">
        <v>18</v>
      </c>
      <c r="E35" s="8" t="s">
        <v>78</v>
      </c>
      <c r="F35" s="4" t="s">
        <v>60</v>
      </c>
      <c r="G35" s="4">
        <v>6</v>
      </c>
      <c r="H35" s="4">
        <f t="shared" si="0"/>
        <v>60</v>
      </c>
      <c r="I35" s="7">
        <f>VLOOKUP(F35,'[1]KAMDAR AGENCIES '!$C$5:$E$86,3,FALSE)</f>
        <v>1.44</v>
      </c>
      <c r="J35" s="7">
        <f t="shared" si="1"/>
        <v>12</v>
      </c>
      <c r="K35" s="7">
        <v>50</v>
      </c>
      <c r="L35" s="7">
        <f t="shared" si="2"/>
        <v>148.39999999999998</v>
      </c>
    </row>
    <row r="36" spans="1:12">
      <c r="A36" s="28">
        <v>33</v>
      </c>
      <c r="B36" s="4" t="s">
        <v>19</v>
      </c>
      <c r="C36" s="4" t="s">
        <v>90</v>
      </c>
      <c r="D36" s="4" t="s">
        <v>20</v>
      </c>
      <c r="E36" s="8" t="s">
        <v>78</v>
      </c>
      <c r="F36" s="4" t="s">
        <v>63</v>
      </c>
      <c r="G36" s="4">
        <v>30</v>
      </c>
      <c r="H36" s="4">
        <f t="shared" si="0"/>
        <v>300</v>
      </c>
      <c r="I36" s="7">
        <f>VLOOKUP(F36,'[1]KAMDAR AGENCIES '!$C$5:$E$86,3,FALSE)</f>
        <v>3.4</v>
      </c>
      <c r="J36" s="7">
        <f t="shared" si="1"/>
        <v>60</v>
      </c>
      <c r="K36" s="7">
        <v>50</v>
      </c>
      <c r="L36" s="7">
        <f t="shared" si="2"/>
        <v>1130</v>
      </c>
    </row>
    <row r="37" spans="1:12">
      <c r="A37" s="28">
        <v>34</v>
      </c>
      <c r="B37" s="4" t="s">
        <v>22</v>
      </c>
      <c r="C37" s="4" t="s">
        <v>92</v>
      </c>
      <c r="D37" s="4" t="s">
        <v>23</v>
      </c>
      <c r="E37" s="8" t="s">
        <v>78</v>
      </c>
      <c r="F37" s="4" t="s">
        <v>59</v>
      </c>
      <c r="G37" s="4">
        <v>20</v>
      </c>
      <c r="H37" s="4">
        <f t="shared" si="0"/>
        <v>200</v>
      </c>
      <c r="I37" s="7">
        <f>VLOOKUP(F37,'[1]KAMDAR AGENCIES '!$C$5:$E$86,3,FALSE)</f>
        <v>1.28</v>
      </c>
      <c r="J37" s="7">
        <f t="shared" si="1"/>
        <v>40</v>
      </c>
      <c r="K37" s="7">
        <v>50</v>
      </c>
      <c r="L37" s="7">
        <f t="shared" si="2"/>
        <v>346</v>
      </c>
    </row>
    <row r="38" spans="1:12">
      <c r="A38" s="28">
        <v>35</v>
      </c>
      <c r="B38" s="4" t="s">
        <v>22</v>
      </c>
      <c r="C38" s="4" t="s">
        <v>93</v>
      </c>
      <c r="D38" s="4" t="s">
        <v>24</v>
      </c>
      <c r="E38" s="8" t="s">
        <v>78</v>
      </c>
      <c r="F38" s="4" t="s">
        <v>65</v>
      </c>
      <c r="G38" s="4">
        <v>100</v>
      </c>
      <c r="H38" s="4">
        <f t="shared" si="0"/>
        <v>1000</v>
      </c>
      <c r="I38" s="7">
        <f>VLOOKUP(F38,'[1]KAMDAR AGENCIES '!$C$5:$E$86,3,FALSE)</f>
        <v>3.59</v>
      </c>
      <c r="J38" s="7">
        <f t="shared" si="1"/>
        <v>200</v>
      </c>
      <c r="K38" s="7">
        <v>50</v>
      </c>
      <c r="L38" s="7">
        <f t="shared" si="2"/>
        <v>3840</v>
      </c>
    </row>
    <row r="39" spans="1:12">
      <c r="A39" s="28">
        <v>36</v>
      </c>
      <c r="B39" s="4" t="s">
        <v>25</v>
      </c>
      <c r="C39" s="4" t="s">
        <v>94</v>
      </c>
      <c r="D39" s="4" t="s">
        <v>26</v>
      </c>
      <c r="E39" s="8" t="s">
        <v>78</v>
      </c>
      <c r="F39" s="4" t="s">
        <v>66</v>
      </c>
      <c r="G39" s="4">
        <v>16</v>
      </c>
      <c r="H39" s="4">
        <f t="shared" si="0"/>
        <v>160</v>
      </c>
      <c r="I39" s="7">
        <f>VLOOKUP(F39,'[1]KAMDAR AGENCIES '!$C$5:$E$86,3,FALSE)</f>
        <v>2</v>
      </c>
      <c r="J39" s="7">
        <f t="shared" si="1"/>
        <v>32</v>
      </c>
      <c r="K39" s="7">
        <v>50</v>
      </c>
      <c r="L39" s="7">
        <f t="shared" si="2"/>
        <v>402</v>
      </c>
    </row>
    <row r="40" spans="1:12">
      <c r="A40" s="28">
        <v>37</v>
      </c>
      <c r="B40" s="4" t="s">
        <v>40</v>
      </c>
      <c r="C40" s="4" t="s">
        <v>106</v>
      </c>
      <c r="D40" s="4" t="s">
        <v>41</v>
      </c>
      <c r="E40" s="8" t="s">
        <v>78</v>
      </c>
      <c r="F40" s="4" t="s">
        <v>65</v>
      </c>
      <c r="G40" s="4">
        <v>102</v>
      </c>
      <c r="H40" s="4">
        <f t="shared" si="0"/>
        <v>1020</v>
      </c>
      <c r="I40" s="7">
        <f>VLOOKUP(F40,'[1]KAMDAR AGENCIES '!$C$5:$E$86,3,FALSE)</f>
        <v>3.59</v>
      </c>
      <c r="J40" s="7">
        <f t="shared" si="1"/>
        <v>204</v>
      </c>
      <c r="K40" s="7">
        <v>50</v>
      </c>
      <c r="L40" s="7">
        <f t="shared" si="2"/>
        <v>3915.7999999999997</v>
      </c>
    </row>
    <row r="41" spans="1:12">
      <c r="A41" s="28">
        <v>38</v>
      </c>
      <c r="B41" s="4" t="s">
        <v>52</v>
      </c>
      <c r="C41" s="4" t="s">
        <v>116</v>
      </c>
      <c r="D41" s="4" t="s">
        <v>53</v>
      </c>
      <c r="E41" s="8" t="s">
        <v>78</v>
      </c>
      <c r="F41" s="4" t="s">
        <v>77</v>
      </c>
      <c r="G41" s="4">
        <v>40</v>
      </c>
      <c r="H41" s="4">
        <f t="shared" si="0"/>
        <v>400</v>
      </c>
      <c r="I41" s="7">
        <v>2.75</v>
      </c>
      <c r="J41" s="7">
        <f t="shared" si="1"/>
        <v>80</v>
      </c>
      <c r="K41" s="7">
        <v>50</v>
      </c>
      <c r="L41" s="7">
        <f t="shared" si="2"/>
        <v>1230</v>
      </c>
    </row>
    <row r="42" spans="1:12" s="3" customFormat="1">
      <c r="A42" s="17" t="s">
        <v>130</v>
      </c>
      <c r="B42" s="18"/>
      <c r="C42" s="18"/>
      <c r="D42" s="18"/>
      <c r="E42" s="18"/>
      <c r="F42" s="18"/>
      <c r="G42" s="18"/>
      <c r="H42" s="18"/>
      <c r="I42" s="19"/>
      <c r="J42" s="19"/>
      <c r="K42" s="20"/>
      <c r="L42" s="6">
        <f>ROUND(SUM(L4:L41),0)</f>
        <v>29580</v>
      </c>
    </row>
    <row r="43" spans="1:12" s="3" customFormat="1" ht="30" customHeight="1">
      <c r="A43" s="12" t="s">
        <v>131</v>
      </c>
      <c r="B43" s="12"/>
      <c r="C43" s="12"/>
      <c r="D43" s="12"/>
      <c r="E43" s="12"/>
      <c r="F43" s="12"/>
      <c r="G43" s="12"/>
      <c r="H43" s="12"/>
      <c r="I43" s="13"/>
      <c r="J43" s="13"/>
      <c r="K43" s="13"/>
      <c r="L43" s="13"/>
    </row>
    <row r="44" spans="1:12" s="3" customFormat="1" ht="30" customHeight="1" thickBot="1">
      <c r="A44" s="12" t="s">
        <v>54</v>
      </c>
      <c r="B44" s="12"/>
      <c r="C44" s="12"/>
      <c r="D44" s="12"/>
      <c r="E44" s="12"/>
      <c r="F44" s="12"/>
      <c r="G44" s="22"/>
      <c r="H44" s="22"/>
      <c r="I44" s="13"/>
      <c r="J44" s="13"/>
      <c r="K44" s="13"/>
      <c r="L44" s="13"/>
    </row>
    <row r="45" spans="1:12" ht="15.75" thickBot="1">
      <c r="G45" s="23">
        <f>SUM(G4:G41)</f>
        <v>1101</v>
      </c>
      <c r="H45" s="24">
        <f>SUM(H4:H41)</f>
        <v>11010</v>
      </c>
    </row>
  </sheetData>
  <sortState ref="B4:P41">
    <sortCondition ref="B4"/>
  </sortState>
  <mergeCells count="7">
    <mergeCell ref="A43:L43"/>
    <mergeCell ref="A44:L44"/>
    <mergeCell ref="H1:L1"/>
    <mergeCell ref="H2:L2"/>
    <mergeCell ref="A42:K42"/>
    <mergeCell ref="A1:G1"/>
    <mergeCell ref="A2:G2"/>
  </mergeCells>
  <conditionalFormatting sqref="C1:C1048576">
    <cfRule type="duplicateValues" dxfId="4" priority="5"/>
    <cfRule type="duplicateValues" dxfId="3" priority="1"/>
  </conditionalFormatting>
  <conditionalFormatting sqref="C3">
    <cfRule type="duplicateValues" dxfId="2" priority="2"/>
    <cfRule type="duplicateValues" dxfId="1" priority="3"/>
    <cfRule type="duplicateValues" dxfId="0" priority="4"/>
  </conditionalFormatting>
  <pageMargins left="0.28999999999999998" right="0.27559055118110237" top="0.27559055118110237" bottom="0.27559055118110237" header="0.15748031496062992" footer="0.15748031496062992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2024-10-29T11:34:53Z</cp:lastPrinted>
  <dcterms:created xsi:type="dcterms:W3CDTF">2024-10-04T09:21:42Z</dcterms:created>
  <dcterms:modified xsi:type="dcterms:W3CDTF">2024-10-29T11:35:36Z</dcterms:modified>
</cp:coreProperties>
</file>