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5" i="1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30"/>
  <c r="I4"/>
  <c r="M4" s="1"/>
  <c r="M31" l="1"/>
</calcChain>
</file>

<file path=xl/sharedStrings.xml><?xml version="1.0" encoding="utf-8"?>
<sst xmlns="http://schemas.openxmlformats.org/spreadsheetml/2006/main" count="154" uniqueCount="100">
  <si>
    <t>INVOICE
ATC LOGISTICS,,8984191006
GST No:21CHVPB1842D2ZQ</t>
  </si>
  <si>
    <t>DD</t>
  </si>
  <si>
    <t>03/11/2023</t>
  </si>
  <si>
    <t>970</t>
  </si>
  <si>
    <t>30/11/2023</t>
  </si>
  <si>
    <t>5531</t>
  </si>
  <si>
    <t>2977</t>
  </si>
  <si>
    <t>2964</t>
  </si>
  <si>
    <t>2966</t>
  </si>
  <si>
    <t>5405</t>
  </si>
  <si>
    <t>5398</t>
  </si>
  <si>
    <t>5524</t>
  </si>
  <si>
    <t>2974</t>
  </si>
  <si>
    <t>2973</t>
  </si>
  <si>
    <t>5308</t>
  </si>
  <si>
    <t>366</t>
  </si>
  <si>
    <t>75472</t>
  </si>
  <si>
    <t>04/11/2023</t>
  </si>
  <si>
    <t>2945</t>
  </si>
  <si>
    <t>07/11/2023</t>
  </si>
  <si>
    <t>2947</t>
  </si>
  <si>
    <t>4061</t>
  </si>
  <si>
    <t>74054</t>
  </si>
  <si>
    <t>08/11/2023</t>
  </si>
  <si>
    <t>74146</t>
  </si>
  <si>
    <t>14/11/2023</t>
  </si>
  <si>
    <t>74310</t>
  </si>
  <si>
    <t>2953</t>
  </si>
  <si>
    <t>18/11/2023</t>
  </si>
  <si>
    <t>2955</t>
  </si>
  <si>
    <t>4522</t>
  </si>
  <si>
    <t>22/11/2023</t>
  </si>
  <si>
    <t>4711</t>
  </si>
  <si>
    <t>2957/2958</t>
  </si>
  <si>
    <t>28/11/2023</t>
  </si>
  <si>
    <t>2961</t>
  </si>
  <si>
    <t>2960</t>
  </si>
  <si>
    <t>175324</t>
  </si>
  <si>
    <t>Kindly, verify &amp; confirm within 7 days, else GST will be filed by 20th November, 2023. 
GST to be paid by Consignor under Reverse Charge Mechanism(RCM) as per GST.</t>
  </si>
  <si>
    <t>Thanking you for your business.
ATC LOGISTICS</t>
  </si>
  <si>
    <t>SL</t>
  </si>
  <si>
    <t>DATE</t>
  </si>
  <si>
    <t>LR NO</t>
  </si>
  <si>
    <t>INV NO</t>
  </si>
  <si>
    <t>PG/JAA/03510</t>
  </si>
  <si>
    <t>PG/JAA/03905</t>
  </si>
  <si>
    <t>PG/JAA/03904</t>
  </si>
  <si>
    <t>PG/JAA/03903</t>
  </si>
  <si>
    <t>PG/JAA/03902</t>
  </si>
  <si>
    <t>PG/JAA/03901</t>
  </si>
  <si>
    <t>PG/JAA/03900</t>
  </si>
  <si>
    <t>PG/JAA/03888</t>
  </si>
  <si>
    <t>PG/JAA/03879</t>
  </si>
  <si>
    <t>PG/JAA/03878</t>
  </si>
  <si>
    <t>PG/JAA/03876</t>
  </si>
  <si>
    <t>PG/JAA/03871</t>
  </si>
  <si>
    <t>PG/JAA/03906</t>
  </si>
  <si>
    <t>PG/JAA/03531</t>
  </si>
  <si>
    <t>PG/JAA/03568</t>
  </si>
  <si>
    <t>PG/JAA/03571</t>
  </si>
  <si>
    <t>PG/JAA/03576</t>
  </si>
  <si>
    <t>PG/JAA/03601</t>
  </si>
  <si>
    <t>PG/JAA/03647</t>
  </si>
  <si>
    <t>PG/JAA/03653</t>
  </si>
  <si>
    <t>PG/JAA/03711</t>
  </si>
  <si>
    <t>PG/JAA/03720</t>
  </si>
  <si>
    <t>PG/JAA/03760</t>
  </si>
  <si>
    <t>PG/JAA/03774</t>
  </si>
  <si>
    <t>PG/JAA/03826</t>
  </si>
  <si>
    <t>PG/JAA/03827</t>
  </si>
  <si>
    <t>PG/JAA/03907</t>
  </si>
  <si>
    <t>BARAGARH</t>
  </si>
  <si>
    <t>GUNUPUR</t>
  </si>
  <si>
    <t>JHARSUGUDA</t>
  </si>
  <si>
    <t>KOTPAD</t>
  </si>
  <si>
    <t>JUNAGARH</t>
  </si>
  <si>
    <t>BHADRAK</t>
  </si>
  <si>
    <t>JAJPUR ROAD</t>
  </si>
  <si>
    <t>BARIPADA</t>
  </si>
  <si>
    <t>BANKI</t>
  </si>
  <si>
    <t>RAYAGADA</t>
  </si>
  <si>
    <t>JEYPORE</t>
  </si>
  <si>
    <t>DUBURI</t>
  </si>
  <si>
    <t>BINKA</t>
  </si>
  <si>
    <t>UMERKOTE</t>
  </si>
  <si>
    <t>DHENKANAL</t>
  </si>
  <si>
    <t>NABARANGPUR</t>
  </si>
  <si>
    <t>TITILAGARH</t>
  </si>
  <si>
    <t>FROM</t>
  </si>
  <si>
    <t>TO</t>
  </si>
  <si>
    <t>CTC</t>
  </si>
  <si>
    <t>CASE</t>
  </si>
  <si>
    <t>WEIGHT</t>
  </si>
  <si>
    <t>RATE</t>
  </si>
  <si>
    <t>HAM</t>
  </si>
  <si>
    <t>LR</t>
  </si>
  <si>
    <t>AMOUNT</t>
  </si>
  <si>
    <t xml:space="preserve">HARTEX RUBBER PVT LTD
Address:JAGATPUR PLOT NO-1047/1151,KHAIRA THANA-TANGI JAGATPUR,,7978949736
GST No:21AABCK1284C1Z7
</t>
  </si>
  <si>
    <t>(RUPEES TEN THOUAND SEVEN HUNDRED THIRTY NINE ONLY)</t>
  </si>
  <si>
    <t xml:space="preserve">Bill Date:11/30/2023
Bill #:Inv-3310/23-24
Total Amount:10739.00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</si>
</sst>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wrapText="1"/>
    </xf>
    <xf numFmtId="2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8</xdr:col>
      <xdr:colOff>200025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48196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ATC%20BILL%20ALL/ATC-2023-24/ATC%20QUOTATION-2023-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6">
          <cell r="C6" t="str">
            <v>SAMBALPUR</v>
          </cell>
          <cell r="D6">
            <v>2.2999999999999998</v>
          </cell>
        </row>
        <row r="7">
          <cell r="C7" t="str">
            <v>JHARSUGUDA</v>
          </cell>
          <cell r="D7">
            <v>2.2999999999999998</v>
          </cell>
        </row>
        <row r="8">
          <cell r="C8" t="str">
            <v>BALASORE</v>
          </cell>
          <cell r="D8">
            <v>2</v>
          </cell>
        </row>
        <row r="9">
          <cell r="C9" t="str">
            <v>BALUGAON</v>
          </cell>
        </row>
        <row r="10">
          <cell r="C10" t="str">
            <v>BARAGARH</v>
          </cell>
          <cell r="D10">
            <v>2.6</v>
          </cell>
        </row>
        <row r="11">
          <cell r="C11" t="str">
            <v>BARIPADA</v>
          </cell>
          <cell r="D11">
            <v>2.2999999999999998</v>
          </cell>
        </row>
        <row r="12">
          <cell r="C12" t="str">
            <v>BERHAMPUR</v>
          </cell>
        </row>
        <row r="13">
          <cell r="C13" t="str">
            <v>BHADRAK</v>
          </cell>
          <cell r="D13">
            <v>2</v>
          </cell>
        </row>
        <row r="14">
          <cell r="C14" t="str">
            <v>BHANJANAGAR</v>
          </cell>
        </row>
        <row r="15">
          <cell r="C15" t="str">
            <v>BHABANIPATNA</v>
          </cell>
        </row>
        <row r="16">
          <cell r="C16" t="str">
            <v>BOLANGIR</v>
          </cell>
          <cell r="D16">
            <v>2.6</v>
          </cell>
        </row>
        <row r="17">
          <cell r="C17" t="str">
            <v>CHHATRAPUR</v>
          </cell>
        </row>
        <row r="18">
          <cell r="C18" t="str">
            <v>DHARMAGARH</v>
          </cell>
        </row>
        <row r="19">
          <cell r="C19" t="str">
            <v>DHENKANAL</v>
          </cell>
          <cell r="D19">
            <v>2</v>
          </cell>
        </row>
        <row r="20">
          <cell r="C20" t="str">
            <v>JEYPORE</v>
          </cell>
          <cell r="D20">
            <v>3.5</v>
          </cell>
        </row>
        <row r="21">
          <cell r="C21" t="str">
            <v>JUNAGARH</v>
          </cell>
          <cell r="D21">
            <v>3</v>
          </cell>
        </row>
        <row r="22">
          <cell r="C22" t="str">
            <v>KANTABANJI</v>
          </cell>
          <cell r="D22">
            <v>3</v>
          </cell>
        </row>
        <row r="23">
          <cell r="C23" t="str">
            <v>KORAPUT</v>
          </cell>
        </row>
        <row r="24">
          <cell r="C24" t="str">
            <v>NABARANGPUR</v>
          </cell>
          <cell r="D24">
            <v>4</v>
          </cell>
        </row>
        <row r="25">
          <cell r="C25" t="str">
            <v>RAIRANGPUR</v>
          </cell>
          <cell r="D25">
            <v>3</v>
          </cell>
        </row>
        <row r="26">
          <cell r="C26" t="str">
            <v>RAJGANGPUR</v>
          </cell>
        </row>
        <row r="27">
          <cell r="C27" t="str">
            <v>RAYAGADA</v>
          </cell>
          <cell r="D27">
            <v>3</v>
          </cell>
        </row>
        <row r="28">
          <cell r="C28" t="str">
            <v>ROURKELA</v>
          </cell>
          <cell r="D28">
            <v>2.2999999999999998</v>
          </cell>
        </row>
        <row r="29">
          <cell r="C29" t="str">
            <v>SIMILIGUDA</v>
          </cell>
        </row>
        <row r="30">
          <cell r="C30" t="str">
            <v>TALCHER</v>
          </cell>
        </row>
        <row r="31">
          <cell r="C31" t="str">
            <v>BINKA</v>
          </cell>
          <cell r="D31">
            <v>3</v>
          </cell>
        </row>
        <row r="32">
          <cell r="C32" t="str">
            <v>ULUNDA</v>
          </cell>
          <cell r="D32">
            <v>3.5</v>
          </cell>
        </row>
        <row r="33">
          <cell r="C33" t="str">
            <v>KOTPAD</v>
          </cell>
          <cell r="D33">
            <v>4.5</v>
          </cell>
        </row>
        <row r="34">
          <cell r="C34" t="str">
            <v>UMERKOTE</v>
          </cell>
          <cell r="D34">
            <v>4.5</v>
          </cell>
        </row>
        <row r="35">
          <cell r="C35" t="str">
            <v>KESINGA</v>
          </cell>
          <cell r="D35">
            <v>3.5</v>
          </cell>
        </row>
        <row r="36">
          <cell r="C36" t="str">
            <v>DHAMANAHANDI</v>
          </cell>
          <cell r="D36">
            <v>4.5</v>
          </cell>
        </row>
        <row r="37">
          <cell r="C37" t="str">
            <v>BANKI</v>
          </cell>
          <cell r="D37">
            <v>2</v>
          </cell>
        </row>
        <row r="38">
          <cell r="C38" t="str">
            <v>PARJANG</v>
          </cell>
          <cell r="D38">
            <v>2.75</v>
          </cell>
        </row>
        <row r="39">
          <cell r="C39" t="str">
            <v>DUBURI</v>
          </cell>
          <cell r="D39">
            <v>2</v>
          </cell>
        </row>
        <row r="40">
          <cell r="C40" t="str">
            <v>PURI</v>
          </cell>
          <cell r="D40">
            <v>2</v>
          </cell>
        </row>
        <row r="41">
          <cell r="C41" t="str">
            <v>KALAPATHAR</v>
          </cell>
          <cell r="D41">
            <v>2</v>
          </cell>
        </row>
        <row r="42">
          <cell r="C42" t="str">
            <v>GUNUPUR</v>
          </cell>
          <cell r="D42">
            <v>4</v>
          </cell>
        </row>
        <row r="43">
          <cell r="C43" t="str">
            <v>JAJPUR ROAD</v>
          </cell>
          <cell r="D43">
            <v>2</v>
          </cell>
        </row>
        <row r="44">
          <cell r="C44" t="str">
            <v>PARALAKHEMUNDI</v>
          </cell>
          <cell r="D44">
            <v>4</v>
          </cell>
        </row>
        <row r="45">
          <cell r="C45" t="str">
            <v>BHUBANESWAR</v>
          </cell>
          <cell r="D45">
            <v>1.75</v>
          </cell>
        </row>
        <row r="46">
          <cell r="C46" t="str">
            <v>RAJ SUNAKHALA</v>
          </cell>
          <cell r="D46">
            <v>2</v>
          </cell>
        </row>
        <row r="47">
          <cell r="C47" t="str">
            <v>MALKANGIRI</v>
          </cell>
          <cell r="D47">
            <v>4.5</v>
          </cell>
        </row>
        <row r="48">
          <cell r="C48" t="str">
            <v>BISOI</v>
          </cell>
          <cell r="D48">
            <v>3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3"/>
  <sheetViews>
    <sheetView tabSelected="1" workbookViewId="0">
      <selection activeCell="Q10" sqref="Q10"/>
    </sheetView>
  </sheetViews>
  <sheetFormatPr defaultRowHeight="15"/>
  <cols>
    <col min="1" max="1" width="3" style="1" bestFit="1" customWidth="1"/>
    <col min="2" max="2" width="10.7109375" style="1" bestFit="1" customWidth="1"/>
    <col min="3" max="3" width="13.5703125" style="1" bestFit="1" customWidth="1"/>
    <col min="4" max="4" width="5.7109375" style="1" bestFit="1" customWidth="1"/>
    <col min="5" max="5" width="14.5703125" style="1" customWidth="1"/>
    <col min="6" max="6" width="9.85546875" style="1" bestFit="1" customWidth="1"/>
    <col min="7" max="7" width="4.85546875" style="1" bestFit="1" customWidth="1"/>
    <col min="8" max="8" width="7.140625" style="1" bestFit="1" customWidth="1"/>
    <col min="9" max="9" width="5.42578125" style="2" bestFit="1" customWidth="1"/>
    <col min="10" max="12" width="5.5703125" style="2" bestFit="1" customWidth="1"/>
    <col min="13" max="13" width="8.5703125" style="2" bestFit="1" customWidth="1"/>
    <col min="14" max="14" width="9.140625" style="1" customWidth="1"/>
    <col min="15" max="16384" width="9.140625" style="1"/>
  </cols>
  <sheetData>
    <row r="1" spans="1:13" ht="90" customHeight="1">
      <c r="A1" s="20"/>
      <c r="B1" s="21"/>
      <c r="C1" s="21"/>
      <c r="D1" s="21"/>
      <c r="E1" s="21"/>
      <c r="F1" s="21"/>
      <c r="G1" s="21"/>
      <c r="H1" s="21"/>
      <c r="I1" s="22"/>
      <c r="J1" s="16" t="s">
        <v>0</v>
      </c>
      <c r="K1" s="16"/>
      <c r="L1" s="16"/>
      <c r="M1" s="16"/>
    </row>
    <row r="2" spans="1:13" ht="69.75" customHeight="1">
      <c r="A2" s="20" t="s">
        <v>97</v>
      </c>
      <c r="B2" s="21"/>
      <c r="C2" s="21"/>
      <c r="D2" s="21"/>
      <c r="E2" s="21"/>
      <c r="F2" s="21"/>
      <c r="G2" s="21"/>
      <c r="H2" s="21"/>
      <c r="I2" s="22"/>
      <c r="J2" s="17" t="s">
        <v>99</v>
      </c>
      <c r="K2" s="18"/>
      <c r="L2" s="18"/>
      <c r="M2" s="19"/>
    </row>
    <row r="3" spans="1:13" s="3" customFormat="1">
      <c r="A3" s="5" t="s">
        <v>40</v>
      </c>
      <c r="B3" s="5" t="s">
        <v>41</v>
      </c>
      <c r="C3" s="5" t="s">
        <v>42</v>
      </c>
      <c r="D3" s="9" t="s">
        <v>88</v>
      </c>
      <c r="E3" s="5" t="s">
        <v>89</v>
      </c>
      <c r="F3" s="5" t="s">
        <v>43</v>
      </c>
      <c r="G3" s="9" t="s">
        <v>91</v>
      </c>
      <c r="H3" s="9" t="s">
        <v>92</v>
      </c>
      <c r="I3" s="7" t="s">
        <v>93</v>
      </c>
      <c r="J3" s="7" t="s">
        <v>94</v>
      </c>
      <c r="K3" s="7" t="s">
        <v>1</v>
      </c>
      <c r="L3" s="7" t="s">
        <v>95</v>
      </c>
      <c r="M3" s="23" t="s">
        <v>96</v>
      </c>
    </row>
    <row r="4" spans="1:13">
      <c r="A4" s="4">
        <v>1</v>
      </c>
      <c r="B4" s="4" t="s">
        <v>2</v>
      </c>
      <c r="C4" s="4" t="s">
        <v>44</v>
      </c>
      <c r="D4" s="8" t="s">
        <v>90</v>
      </c>
      <c r="E4" s="4" t="s">
        <v>71</v>
      </c>
      <c r="F4" s="4" t="s">
        <v>3</v>
      </c>
      <c r="G4" s="4">
        <v>2</v>
      </c>
      <c r="H4" s="4">
        <v>100</v>
      </c>
      <c r="I4" s="6">
        <f>VLOOKUP(E4,'[1]HARTEX RUBBER PVT.LTD.'!$C$6:$D$48,2,FALSE)</f>
        <v>2.6</v>
      </c>
      <c r="J4" s="6">
        <f>G4*3</f>
        <v>6</v>
      </c>
      <c r="K4" s="6">
        <f>G4*15</f>
        <v>30</v>
      </c>
      <c r="L4" s="6">
        <v>30</v>
      </c>
      <c r="M4" s="6">
        <f>H4*I4+J4+K4+L4</f>
        <v>326</v>
      </c>
    </row>
    <row r="5" spans="1:13">
      <c r="A5" s="4">
        <v>2</v>
      </c>
      <c r="B5" s="4" t="s">
        <v>17</v>
      </c>
      <c r="C5" s="4" t="s">
        <v>57</v>
      </c>
      <c r="D5" s="8" t="s">
        <v>90</v>
      </c>
      <c r="E5" s="4" t="s">
        <v>72</v>
      </c>
      <c r="F5" s="4" t="s">
        <v>18</v>
      </c>
      <c r="G5" s="4">
        <v>1</v>
      </c>
      <c r="H5" s="4">
        <v>50</v>
      </c>
      <c r="I5" s="6">
        <f>VLOOKUP(E5,'[1]HARTEX RUBBER PVT.LTD.'!$C$6:$D$48,2,FALSE)</f>
        <v>4</v>
      </c>
      <c r="J5" s="6">
        <f t="shared" ref="J5:J30" si="0">G5*3</f>
        <v>3</v>
      </c>
      <c r="K5" s="6">
        <f t="shared" ref="K5:K30" si="1">G5*15</f>
        <v>15</v>
      </c>
      <c r="L5" s="6">
        <v>30</v>
      </c>
      <c r="M5" s="6">
        <f t="shared" ref="M5:M30" si="2">H5*I5+J5+K5+L5</f>
        <v>248</v>
      </c>
    </row>
    <row r="6" spans="1:13">
      <c r="A6" s="4">
        <v>3</v>
      </c>
      <c r="B6" s="4" t="s">
        <v>19</v>
      </c>
      <c r="C6" s="4" t="s">
        <v>58</v>
      </c>
      <c r="D6" s="8" t="s">
        <v>90</v>
      </c>
      <c r="E6" s="4" t="s">
        <v>73</v>
      </c>
      <c r="F6" s="4" t="s">
        <v>20</v>
      </c>
      <c r="G6" s="4">
        <v>1</v>
      </c>
      <c r="H6" s="4">
        <v>50</v>
      </c>
      <c r="I6" s="6">
        <f>VLOOKUP(E6,'[1]HARTEX RUBBER PVT.LTD.'!$C$6:$D$48,2,FALSE)</f>
        <v>2.2999999999999998</v>
      </c>
      <c r="J6" s="6">
        <f t="shared" si="0"/>
        <v>3</v>
      </c>
      <c r="K6" s="6">
        <f t="shared" si="1"/>
        <v>15</v>
      </c>
      <c r="L6" s="6">
        <v>30</v>
      </c>
      <c r="M6" s="6">
        <f t="shared" si="2"/>
        <v>163</v>
      </c>
    </row>
    <row r="7" spans="1:13">
      <c r="A7" s="4">
        <v>4</v>
      </c>
      <c r="B7" s="4" t="s">
        <v>19</v>
      </c>
      <c r="C7" s="4" t="s">
        <v>59</v>
      </c>
      <c r="D7" s="8" t="s">
        <v>90</v>
      </c>
      <c r="E7" s="4" t="s">
        <v>74</v>
      </c>
      <c r="F7" s="4" t="s">
        <v>21</v>
      </c>
      <c r="G7" s="4">
        <v>2</v>
      </c>
      <c r="H7" s="4">
        <v>70</v>
      </c>
      <c r="I7" s="6">
        <f>VLOOKUP(E7,'[1]HARTEX RUBBER PVT.LTD.'!$C$6:$D$48,2,FALSE)</f>
        <v>4.5</v>
      </c>
      <c r="J7" s="6">
        <f t="shared" si="0"/>
        <v>6</v>
      </c>
      <c r="K7" s="6">
        <f t="shared" si="1"/>
        <v>30</v>
      </c>
      <c r="L7" s="6">
        <v>30</v>
      </c>
      <c r="M7" s="6">
        <f t="shared" si="2"/>
        <v>381</v>
      </c>
    </row>
    <row r="8" spans="1:13">
      <c r="A8" s="4">
        <v>5</v>
      </c>
      <c r="B8" s="4" t="s">
        <v>19</v>
      </c>
      <c r="C8" s="4" t="s">
        <v>60</v>
      </c>
      <c r="D8" s="8" t="s">
        <v>90</v>
      </c>
      <c r="E8" s="4" t="s">
        <v>75</v>
      </c>
      <c r="F8" s="4" t="s">
        <v>22</v>
      </c>
      <c r="G8" s="4">
        <v>4</v>
      </c>
      <c r="H8" s="4">
        <v>200</v>
      </c>
      <c r="I8" s="6">
        <f>VLOOKUP(E8,'[1]HARTEX RUBBER PVT.LTD.'!$C$6:$D$48,2,FALSE)</f>
        <v>3</v>
      </c>
      <c r="J8" s="6">
        <f t="shared" si="0"/>
        <v>12</v>
      </c>
      <c r="K8" s="6">
        <f t="shared" si="1"/>
        <v>60</v>
      </c>
      <c r="L8" s="6">
        <v>30</v>
      </c>
      <c r="M8" s="6">
        <f t="shared" si="2"/>
        <v>702</v>
      </c>
    </row>
    <row r="9" spans="1:13">
      <c r="A9" s="4">
        <v>6</v>
      </c>
      <c r="B9" s="4" t="s">
        <v>23</v>
      </c>
      <c r="C9" s="4" t="s">
        <v>61</v>
      </c>
      <c r="D9" s="8" t="s">
        <v>90</v>
      </c>
      <c r="E9" s="4" t="s">
        <v>76</v>
      </c>
      <c r="F9" s="4" t="s">
        <v>24</v>
      </c>
      <c r="G9" s="4">
        <v>2</v>
      </c>
      <c r="H9" s="4">
        <v>80</v>
      </c>
      <c r="I9" s="6">
        <f>VLOOKUP(E9,'[1]HARTEX RUBBER PVT.LTD.'!$C$6:$D$48,2,FALSE)</f>
        <v>2</v>
      </c>
      <c r="J9" s="6">
        <f t="shared" si="0"/>
        <v>6</v>
      </c>
      <c r="K9" s="6">
        <f t="shared" si="1"/>
        <v>30</v>
      </c>
      <c r="L9" s="6">
        <v>30</v>
      </c>
      <c r="M9" s="6">
        <f t="shared" si="2"/>
        <v>226</v>
      </c>
    </row>
    <row r="10" spans="1:13">
      <c r="A10" s="4">
        <v>7</v>
      </c>
      <c r="B10" s="4" t="s">
        <v>25</v>
      </c>
      <c r="C10" s="4" t="s">
        <v>62</v>
      </c>
      <c r="D10" s="8" t="s">
        <v>90</v>
      </c>
      <c r="E10" s="4" t="s">
        <v>77</v>
      </c>
      <c r="F10" s="4" t="s">
        <v>26</v>
      </c>
      <c r="G10" s="4">
        <v>2</v>
      </c>
      <c r="H10" s="4">
        <v>80</v>
      </c>
      <c r="I10" s="6">
        <f>VLOOKUP(E10,'[1]HARTEX RUBBER PVT.LTD.'!$C$6:$D$48,2,FALSE)</f>
        <v>2</v>
      </c>
      <c r="J10" s="6">
        <f t="shared" si="0"/>
        <v>6</v>
      </c>
      <c r="K10" s="6">
        <f t="shared" si="1"/>
        <v>30</v>
      </c>
      <c r="L10" s="6">
        <v>30</v>
      </c>
      <c r="M10" s="6">
        <f t="shared" si="2"/>
        <v>226</v>
      </c>
    </row>
    <row r="11" spans="1:13">
      <c r="A11" s="4">
        <v>8</v>
      </c>
      <c r="B11" s="4" t="s">
        <v>25</v>
      </c>
      <c r="C11" s="4" t="s">
        <v>63</v>
      </c>
      <c r="D11" s="8" t="s">
        <v>90</v>
      </c>
      <c r="E11" s="4" t="s">
        <v>78</v>
      </c>
      <c r="F11" s="4" t="s">
        <v>27</v>
      </c>
      <c r="G11" s="4">
        <v>1</v>
      </c>
      <c r="H11" s="4">
        <v>50</v>
      </c>
      <c r="I11" s="6">
        <f>VLOOKUP(E11,'[1]HARTEX RUBBER PVT.LTD.'!$C$6:$D$48,2,FALSE)</f>
        <v>2.2999999999999998</v>
      </c>
      <c r="J11" s="6">
        <f t="shared" si="0"/>
        <v>3</v>
      </c>
      <c r="K11" s="6">
        <f t="shared" si="1"/>
        <v>15</v>
      </c>
      <c r="L11" s="6">
        <v>30</v>
      </c>
      <c r="M11" s="6">
        <f t="shared" si="2"/>
        <v>163</v>
      </c>
    </row>
    <row r="12" spans="1:13">
      <c r="A12" s="4">
        <v>9</v>
      </c>
      <c r="B12" s="4" t="s">
        <v>28</v>
      </c>
      <c r="C12" s="4" t="s">
        <v>64</v>
      </c>
      <c r="D12" s="8" t="s">
        <v>90</v>
      </c>
      <c r="E12" s="4" t="s">
        <v>74</v>
      </c>
      <c r="F12" s="4" t="s">
        <v>29</v>
      </c>
      <c r="G12" s="4">
        <v>2</v>
      </c>
      <c r="H12" s="4">
        <v>80</v>
      </c>
      <c r="I12" s="6">
        <f>VLOOKUP(E12,'[1]HARTEX RUBBER PVT.LTD.'!$C$6:$D$48,2,FALSE)</f>
        <v>4.5</v>
      </c>
      <c r="J12" s="6">
        <f t="shared" si="0"/>
        <v>6</v>
      </c>
      <c r="K12" s="6">
        <f t="shared" si="1"/>
        <v>30</v>
      </c>
      <c r="L12" s="6">
        <v>30</v>
      </c>
      <c r="M12" s="6">
        <f t="shared" si="2"/>
        <v>426</v>
      </c>
    </row>
    <row r="13" spans="1:13">
      <c r="A13" s="4">
        <v>10</v>
      </c>
      <c r="B13" s="4" t="s">
        <v>28</v>
      </c>
      <c r="C13" s="4" t="s">
        <v>65</v>
      </c>
      <c r="D13" s="8" t="s">
        <v>90</v>
      </c>
      <c r="E13" s="4" t="s">
        <v>71</v>
      </c>
      <c r="F13" s="4" t="s">
        <v>30</v>
      </c>
      <c r="G13" s="4">
        <v>2</v>
      </c>
      <c r="H13" s="4">
        <v>100</v>
      </c>
      <c r="I13" s="6">
        <f>VLOOKUP(E13,'[1]HARTEX RUBBER PVT.LTD.'!$C$6:$D$48,2,FALSE)</f>
        <v>2.6</v>
      </c>
      <c r="J13" s="6">
        <f t="shared" si="0"/>
        <v>6</v>
      </c>
      <c r="K13" s="6">
        <f t="shared" si="1"/>
        <v>30</v>
      </c>
      <c r="L13" s="6">
        <v>30</v>
      </c>
      <c r="M13" s="6">
        <f t="shared" si="2"/>
        <v>326</v>
      </c>
    </row>
    <row r="14" spans="1:13">
      <c r="A14" s="4">
        <v>11</v>
      </c>
      <c r="B14" s="4" t="s">
        <v>31</v>
      </c>
      <c r="C14" s="4" t="s">
        <v>66</v>
      </c>
      <c r="D14" s="8" t="s">
        <v>90</v>
      </c>
      <c r="E14" s="4" t="s">
        <v>79</v>
      </c>
      <c r="F14" s="4" t="s">
        <v>32</v>
      </c>
      <c r="G14" s="4">
        <v>2</v>
      </c>
      <c r="H14" s="4">
        <v>70</v>
      </c>
      <c r="I14" s="6">
        <f>VLOOKUP(E14,'[1]HARTEX RUBBER PVT.LTD.'!$C$6:$D$48,2,FALSE)</f>
        <v>2</v>
      </c>
      <c r="J14" s="6">
        <f t="shared" si="0"/>
        <v>6</v>
      </c>
      <c r="K14" s="6">
        <f t="shared" si="1"/>
        <v>30</v>
      </c>
      <c r="L14" s="6">
        <v>30</v>
      </c>
      <c r="M14" s="6">
        <f t="shared" si="2"/>
        <v>206</v>
      </c>
    </row>
    <row r="15" spans="1:13">
      <c r="A15" s="4">
        <v>12</v>
      </c>
      <c r="B15" s="4" t="s">
        <v>31</v>
      </c>
      <c r="C15" s="4" t="s">
        <v>67</v>
      </c>
      <c r="D15" s="8" t="s">
        <v>90</v>
      </c>
      <c r="E15" s="4" t="s">
        <v>80</v>
      </c>
      <c r="F15" s="4" t="s">
        <v>33</v>
      </c>
      <c r="G15" s="4">
        <v>3</v>
      </c>
      <c r="H15" s="4">
        <v>130</v>
      </c>
      <c r="I15" s="6">
        <f>VLOOKUP(E15,'[1]HARTEX RUBBER PVT.LTD.'!$C$6:$D$48,2,FALSE)</f>
        <v>3</v>
      </c>
      <c r="J15" s="6">
        <f t="shared" si="0"/>
        <v>9</v>
      </c>
      <c r="K15" s="6">
        <f t="shared" si="1"/>
        <v>45</v>
      </c>
      <c r="L15" s="6">
        <v>30</v>
      </c>
      <c r="M15" s="6">
        <f t="shared" si="2"/>
        <v>474</v>
      </c>
    </row>
    <row r="16" spans="1:13">
      <c r="A16" s="4">
        <v>13</v>
      </c>
      <c r="B16" s="4" t="s">
        <v>34</v>
      </c>
      <c r="C16" s="4" t="s">
        <v>68</v>
      </c>
      <c r="D16" s="8" t="s">
        <v>90</v>
      </c>
      <c r="E16" s="4" t="s">
        <v>74</v>
      </c>
      <c r="F16" s="4" t="s">
        <v>35</v>
      </c>
      <c r="G16" s="4">
        <v>4</v>
      </c>
      <c r="H16" s="4">
        <v>200</v>
      </c>
      <c r="I16" s="6">
        <f>VLOOKUP(E16,'[1]HARTEX RUBBER PVT.LTD.'!$C$6:$D$48,2,FALSE)</f>
        <v>4.5</v>
      </c>
      <c r="J16" s="6">
        <f t="shared" si="0"/>
        <v>12</v>
      </c>
      <c r="K16" s="6">
        <f t="shared" si="1"/>
        <v>60</v>
      </c>
      <c r="L16" s="6">
        <v>30</v>
      </c>
      <c r="M16" s="6">
        <f t="shared" si="2"/>
        <v>1002</v>
      </c>
    </row>
    <row r="17" spans="1:13">
      <c r="A17" s="4">
        <v>14</v>
      </c>
      <c r="B17" s="4" t="s">
        <v>34</v>
      </c>
      <c r="C17" s="4" t="s">
        <v>69</v>
      </c>
      <c r="D17" s="8" t="s">
        <v>90</v>
      </c>
      <c r="E17" s="4" t="s">
        <v>81</v>
      </c>
      <c r="F17" s="4" t="s">
        <v>36</v>
      </c>
      <c r="G17" s="4">
        <v>3</v>
      </c>
      <c r="H17" s="4">
        <v>120</v>
      </c>
      <c r="I17" s="6">
        <f>VLOOKUP(E17,'[1]HARTEX RUBBER PVT.LTD.'!$C$6:$D$48,2,FALSE)</f>
        <v>3.5</v>
      </c>
      <c r="J17" s="6">
        <f t="shared" si="0"/>
        <v>9</v>
      </c>
      <c r="K17" s="6">
        <f t="shared" si="1"/>
        <v>45</v>
      </c>
      <c r="L17" s="6">
        <v>30</v>
      </c>
      <c r="M17" s="6">
        <f t="shared" si="2"/>
        <v>504</v>
      </c>
    </row>
    <row r="18" spans="1:13">
      <c r="A18" s="4">
        <v>15</v>
      </c>
      <c r="B18" s="4" t="s">
        <v>4</v>
      </c>
      <c r="C18" s="4" t="s">
        <v>45</v>
      </c>
      <c r="D18" s="8" t="s">
        <v>90</v>
      </c>
      <c r="E18" s="4" t="s">
        <v>72</v>
      </c>
      <c r="F18" s="4" t="s">
        <v>5</v>
      </c>
      <c r="G18" s="4">
        <v>1</v>
      </c>
      <c r="H18" s="4">
        <v>50</v>
      </c>
      <c r="I18" s="6">
        <f>VLOOKUP(E18,'[1]HARTEX RUBBER PVT.LTD.'!$C$6:$D$48,2,FALSE)</f>
        <v>4</v>
      </c>
      <c r="J18" s="6">
        <f t="shared" si="0"/>
        <v>3</v>
      </c>
      <c r="K18" s="6">
        <f t="shared" si="1"/>
        <v>15</v>
      </c>
      <c r="L18" s="6">
        <v>30</v>
      </c>
      <c r="M18" s="6">
        <f t="shared" si="2"/>
        <v>248</v>
      </c>
    </row>
    <row r="19" spans="1:13">
      <c r="A19" s="4">
        <v>16</v>
      </c>
      <c r="B19" s="4" t="s">
        <v>4</v>
      </c>
      <c r="C19" s="4" t="s">
        <v>46</v>
      </c>
      <c r="D19" s="8" t="s">
        <v>90</v>
      </c>
      <c r="E19" s="4" t="s">
        <v>82</v>
      </c>
      <c r="F19" s="4" t="s">
        <v>6</v>
      </c>
      <c r="G19" s="4">
        <v>2</v>
      </c>
      <c r="H19" s="4">
        <v>100</v>
      </c>
      <c r="I19" s="6">
        <f>VLOOKUP(E19,'[1]HARTEX RUBBER PVT.LTD.'!$C$6:$D$48,2,FALSE)</f>
        <v>2</v>
      </c>
      <c r="J19" s="6">
        <f t="shared" si="0"/>
        <v>6</v>
      </c>
      <c r="K19" s="6">
        <f t="shared" si="1"/>
        <v>30</v>
      </c>
      <c r="L19" s="6">
        <v>30</v>
      </c>
      <c r="M19" s="6">
        <f t="shared" si="2"/>
        <v>266</v>
      </c>
    </row>
    <row r="20" spans="1:13">
      <c r="A20" s="4">
        <v>17</v>
      </c>
      <c r="B20" s="4" t="s">
        <v>4</v>
      </c>
      <c r="C20" s="4" t="s">
        <v>47</v>
      </c>
      <c r="D20" s="8" t="s">
        <v>90</v>
      </c>
      <c r="E20" s="4" t="s">
        <v>83</v>
      </c>
      <c r="F20" s="4" t="s">
        <v>7</v>
      </c>
      <c r="G20" s="4">
        <v>3</v>
      </c>
      <c r="H20" s="4">
        <v>150</v>
      </c>
      <c r="I20" s="6">
        <f>VLOOKUP(E20,'[1]HARTEX RUBBER PVT.LTD.'!$C$6:$D$48,2,FALSE)</f>
        <v>3</v>
      </c>
      <c r="J20" s="6">
        <f t="shared" si="0"/>
        <v>9</v>
      </c>
      <c r="K20" s="6">
        <f t="shared" si="1"/>
        <v>45</v>
      </c>
      <c r="L20" s="6">
        <v>30</v>
      </c>
      <c r="M20" s="6">
        <f t="shared" si="2"/>
        <v>534</v>
      </c>
    </row>
    <row r="21" spans="1:13">
      <c r="A21" s="4">
        <v>18</v>
      </c>
      <c r="B21" s="4" t="s">
        <v>4</v>
      </c>
      <c r="C21" s="4" t="s">
        <v>48</v>
      </c>
      <c r="D21" s="8" t="s">
        <v>90</v>
      </c>
      <c r="E21" s="4" t="s">
        <v>83</v>
      </c>
      <c r="F21" s="4" t="s">
        <v>8</v>
      </c>
      <c r="G21" s="4">
        <v>2</v>
      </c>
      <c r="H21" s="4">
        <v>100</v>
      </c>
      <c r="I21" s="6">
        <f>VLOOKUP(E21,'[1]HARTEX RUBBER PVT.LTD.'!$C$6:$D$48,2,FALSE)</f>
        <v>3</v>
      </c>
      <c r="J21" s="6">
        <f t="shared" si="0"/>
        <v>6</v>
      </c>
      <c r="K21" s="6">
        <f t="shared" si="1"/>
        <v>30</v>
      </c>
      <c r="L21" s="6">
        <v>30</v>
      </c>
      <c r="M21" s="6">
        <f t="shared" si="2"/>
        <v>366</v>
      </c>
    </row>
    <row r="22" spans="1:13">
      <c r="A22" s="4">
        <v>19</v>
      </c>
      <c r="B22" s="4" t="s">
        <v>4</v>
      </c>
      <c r="C22" s="4" t="s">
        <v>49</v>
      </c>
      <c r="D22" s="8" t="s">
        <v>90</v>
      </c>
      <c r="E22" s="4" t="s">
        <v>75</v>
      </c>
      <c r="F22" s="4" t="s">
        <v>9</v>
      </c>
      <c r="G22" s="4">
        <v>2</v>
      </c>
      <c r="H22" s="4">
        <v>100</v>
      </c>
      <c r="I22" s="6">
        <f>VLOOKUP(E22,'[1]HARTEX RUBBER PVT.LTD.'!$C$6:$D$48,2,FALSE)</f>
        <v>3</v>
      </c>
      <c r="J22" s="6">
        <f t="shared" si="0"/>
        <v>6</v>
      </c>
      <c r="K22" s="6">
        <f t="shared" si="1"/>
        <v>30</v>
      </c>
      <c r="L22" s="6">
        <v>30</v>
      </c>
      <c r="M22" s="6">
        <f t="shared" si="2"/>
        <v>366</v>
      </c>
    </row>
    <row r="23" spans="1:13">
      <c r="A23" s="4">
        <v>20</v>
      </c>
      <c r="B23" s="4" t="s">
        <v>4</v>
      </c>
      <c r="C23" s="4" t="s">
        <v>50</v>
      </c>
      <c r="D23" s="8" t="s">
        <v>90</v>
      </c>
      <c r="E23" s="4" t="s">
        <v>75</v>
      </c>
      <c r="F23" s="4" t="s">
        <v>10</v>
      </c>
      <c r="G23" s="4">
        <v>4</v>
      </c>
      <c r="H23" s="4">
        <v>180</v>
      </c>
      <c r="I23" s="6">
        <f>VLOOKUP(E23,'[1]HARTEX RUBBER PVT.LTD.'!$C$6:$D$48,2,FALSE)</f>
        <v>3</v>
      </c>
      <c r="J23" s="6">
        <f t="shared" si="0"/>
        <v>12</v>
      </c>
      <c r="K23" s="6">
        <f t="shared" si="1"/>
        <v>60</v>
      </c>
      <c r="L23" s="6">
        <v>30</v>
      </c>
      <c r="M23" s="6">
        <f t="shared" si="2"/>
        <v>642</v>
      </c>
    </row>
    <row r="24" spans="1:13">
      <c r="A24" s="4">
        <v>21</v>
      </c>
      <c r="B24" s="4" t="s">
        <v>4</v>
      </c>
      <c r="C24" s="4" t="s">
        <v>51</v>
      </c>
      <c r="D24" s="8" t="s">
        <v>90</v>
      </c>
      <c r="E24" s="4" t="s">
        <v>84</v>
      </c>
      <c r="F24" s="4" t="s">
        <v>11</v>
      </c>
      <c r="G24" s="4">
        <v>2</v>
      </c>
      <c r="H24" s="4">
        <v>100</v>
      </c>
      <c r="I24" s="6">
        <f>VLOOKUP(E24,'[1]HARTEX RUBBER PVT.LTD.'!$C$6:$D$48,2,FALSE)</f>
        <v>4.5</v>
      </c>
      <c r="J24" s="6">
        <f t="shared" si="0"/>
        <v>6</v>
      </c>
      <c r="K24" s="6">
        <f t="shared" si="1"/>
        <v>30</v>
      </c>
      <c r="L24" s="6">
        <v>30</v>
      </c>
      <c r="M24" s="6">
        <f t="shared" si="2"/>
        <v>516</v>
      </c>
    </row>
    <row r="25" spans="1:13">
      <c r="A25" s="4">
        <v>22</v>
      </c>
      <c r="B25" s="4" t="s">
        <v>4</v>
      </c>
      <c r="C25" s="4" t="s">
        <v>52</v>
      </c>
      <c r="D25" s="8" t="s">
        <v>90</v>
      </c>
      <c r="E25" s="4" t="s">
        <v>85</v>
      </c>
      <c r="F25" s="4" t="s">
        <v>12</v>
      </c>
      <c r="G25" s="4">
        <v>3</v>
      </c>
      <c r="H25" s="4">
        <v>150</v>
      </c>
      <c r="I25" s="6">
        <f>VLOOKUP(E25,'[1]HARTEX RUBBER PVT.LTD.'!$C$6:$D$48,2,FALSE)</f>
        <v>2</v>
      </c>
      <c r="J25" s="6">
        <f t="shared" si="0"/>
        <v>9</v>
      </c>
      <c r="K25" s="6">
        <f t="shared" si="1"/>
        <v>45</v>
      </c>
      <c r="L25" s="6">
        <v>30</v>
      </c>
      <c r="M25" s="6">
        <f t="shared" si="2"/>
        <v>384</v>
      </c>
    </row>
    <row r="26" spans="1:13">
      <c r="A26" s="4">
        <v>23</v>
      </c>
      <c r="B26" s="4" t="s">
        <v>4</v>
      </c>
      <c r="C26" s="4" t="s">
        <v>53</v>
      </c>
      <c r="D26" s="8" t="s">
        <v>90</v>
      </c>
      <c r="E26" s="4" t="s">
        <v>85</v>
      </c>
      <c r="F26" s="4" t="s">
        <v>13</v>
      </c>
      <c r="G26" s="4">
        <v>3</v>
      </c>
      <c r="H26" s="4">
        <v>150</v>
      </c>
      <c r="I26" s="6">
        <f>VLOOKUP(E26,'[1]HARTEX RUBBER PVT.LTD.'!$C$6:$D$48,2,FALSE)</f>
        <v>2</v>
      </c>
      <c r="J26" s="6">
        <f t="shared" si="0"/>
        <v>9</v>
      </c>
      <c r="K26" s="6">
        <f t="shared" si="1"/>
        <v>45</v>
      </c>
      <c r="L26" s="6">
        <v>30</v>
      </c>
      <c r="M26" s="6">
        <f t="shared" si="2"/>
        <v>384</v>
      </c>
    </row>
    <row r="27" spans="1:13">
      <c r="A27" s="4">
        <v>24</v>
      </c>
      <c r="B27" s="4" t="s">
        <v>4</v>
      </c>
      <c r="C27" s="4" t="s">
        <v>54</v>
      </c>
      <c r="D27" s="8" t="s">
        <v>90</v>
      </c>
      <c r="E27" s="4" t="s">
        <v>71</v>
      </c>
      <c r="F27" s="4" t="s">
        <v>14</v>
      </c>
      <c r="G27" s="4">
        <v>2</v>
      </c>
      <c r="H27" s="4">
        <v>80</v>
      </c>
      <c r="I27" s="6">
        <f>VLOOKUP(E27,'[1]HARTEX RUBBER PVT.LTD.'!$C$6:$D$48,2,FALSE)</f>
        <v>2.6</v>
      </c>
      <c r="J27" s="6">
        <f t="shared" si="0"/>
        <v>6</v>
      </c>
      <c r="K27" s="6">
        <f t="shared" si="1"/>
        <v>30</v>
      </c>
      <c r="L27" s="6">
        <v>30</v>
      </c>
      <c r="M27" s="6">
        <f t="shared" si="2"/>
        <v>274</v>
      </c>
    </row>
    <row r="28" spans="1:13">
      <c r="A28" s="4">
        <v>25</v>
      </c>
      <c r="B28" s="4" t="s">
        <v>4</v>
      </c>
      <c r="C28" s="4" t="s">
        <v>55</v>
      </c>
      <c r="D28" s="8" t="s">
        <v>90</v>
      </c>
      <c r="E28" s="4" t="s">
        <v>86</v>
      </c>
      <c r="F28" s="4" t="s">
        <v>15</v>
      </c>
      <c r="G28" s="4">
        <v>2</v>
      </c>
      <c r="H28" s="4">
        <v>80</v>
      </c>
      <c r="I28" s="6">
        <f>VLOOKUP(E28,'[1]HARTEX RUBBER PVT.LTD.'!$C$6:$D$48,2,FALSE)</f>
        <v>4</v>
      </c>
      <c r="J28" s="6">
        <f t="shared" si="0"/>
        <v>6</v>
      </c>
      <c r="K28" s="6">
        <f t="shared" si="1"/>
        <v>30</v>
      </c>
      <c r="L28" s="6">
        <v>30</v>
      </c>
      <c r="M28" s="6">
        <f t="shared" si="2"/>
        <v>386</v>
      </c>
    </row>
    <row r="29" spans="1:13">
      <c r="A29" s="4">
        <v>26</v>
      </c>
      <c r="B29" s="4" t="s">
        <v>4</v>
      </c>
      <c r="C29" s="4" t="s">
        <v>56</v>
      </c>
      <c r="D29" s="8" t="s">
        <v>90</v>
      </c>
      <c r="E29" s="4" t="s">
        <v>87</v>
      </c>
      <c r="F29" s="4" t="s">
        <v>16</v>
      </c>
      <c r="G29" s="4">
        <v>2</v>
      </c>
      <c r="H29" s="4">
        <v>100</v>
      </c>
      <c r="I29" s="6">
        <v>4</v>
      </c>
      <c r="J29" s="6">
        <f t="shared" si="0"/>
        <v>6</v>
      </c>
      <c r="K29" s="6">
        <f t="shared" si="1"/>
        <v>30</v>
      </c>
      <c r="L29" s="6">
        <v>30</v>
      </c>
      <c r="M29" s="6">
        <f t="shared" si="2"/>
        <v>466</v>
      </c>
    </row>
    <row r="30" spans="1:13">
      <c r="A30" s="4">
        <v>27</v>
      </c>
      <c r="B30" s="4" t="s">
        <v>4</v>
      </c>
      <c r="C30" s="4" t="s">
        <v>70</v>
      </c>
      <c r="D30" s="8" t="s">
        <v>90</v>
      </c>
      <c r="E30" s="4" t="s">
        <v>80</v>
      </c>
      <c r="F30" s="4" t="s">
        <v>37</v>
      </c>
      <c r="G30" s="4">
        <v>3</v>
      </c>
      <c r="H30" s="4">
        <v>150</v>
      </c>
      <c r="I30" s="6">
        <f>VLOOKUP(E30,'[1]HARTEX RUBBER PVT.LTD.'!$C$6:$D$48,2,FALSE)</f>
        <v>3</v>
      </c>
      <c r="J30" s="6">
        <f t="shared" si="0"/>
        <v>9</v>
      </c>
      <c r="K30" s="6">
        <f t="shared" si="1"/>
        <v>45</v>
      </c>
      <c r="L30" s="6">
        <v>30</v>
      </c>
      <c r="M30" s="6">
        <f t="shared" si="2"/>
        <v>534</v>
      </c>
    </row>
    <row r="31" spans="1:13" s="3" customFormat="1">
      <c r="A31" s="10" t="s">
        <v>98</v>
      </c>
      <c r="B31" s="11"/>
      <c r="C31" s="11"/>
      <c r="D31" s="11"/>
      <c r="E31" s="11"/>
      <c r="F31" s="11"/>
      <c r="G31" s="11"/>
      <c r="H31" s="11"/>
      <c r="I31" s="12"/>
      <c r="J31" s="12"/>
      <c r="K31" s="12"/>
      <c r="L31" s="13"/>
      <c r="M31" s="7">
        <f>ROUND(SUM(M4:M30),0)</f>
        <v>10739</v>
      </c>
    </row>
    <row r="32" spans="1:13" s="3" customFormat="1" ht="30" customHeight="1">
      <c r="A32" s="14" t="s">
        <v>38</v>
      </c>
      <c r="B32" s="14"/>
      <c r="C32" s="14"/>
      <c r="D32" s="14"/>
      <c r="E32" s="14"/>
      <c r="F32" s="14"/>
      <c r="G32" s="14"/>
      <c r="H32" s="14"/>
      <c r="I32" s="15"/>
      <c r="J32" s="15"/>
      <c r="K32" s="15"/>
      <c r="L32" s="15"/>
      <c r="M32" s="15"/>
    </row>
    <row r="33" spans="1:13" s="3" customFormat="1" ht="30" customHeight="1">
      <c r="A33" s="14" t="s">
        <v>39</v>
      </c>
      <c r="B33" s="14"/>
      <c r="C33" s="14"/>
      <c r="D33" s="14"/>
      <c r="E33" s="14"/>
      <c r="F33" s="14"/>
      <c r="G33" s="14"/>
      <c r="H33" s="14"/>
      <c r="I33" s="15"/>
      <c r="J33" s="15"/>
      <c r="K33" s="15"/>
      <c r="L33" s="15"/>
      <c r="M33" s="15"/>
    </row>
  </sheetData>
  <sortState ref="B4:L30">
    <sortCondition ref="B4"/>
  </sortState>
  <mergeCells count="7">
    <mergeCell ref="A31:L31"/>
    <mergeCell ref="A32:M32"/>
    <mergeCell ref="A33:M33"/>
    <mergeCell ref="A2:I2"/>
    <mergeCell ref="J1:M1"/>
    <mergeCell ref="J2:M2"/>
    <mergeCell ref="A1:I1"/>
  </mergeCells>
  <pageMargins left="0.16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2023-12-19T10:05:03Z</cp:lastPrinted>
  <dcterms:created xsi:type="dcterms:W3CDTF">2023-12-18T07:00:54Z</dcterms:created>
  <dcterms:modified xsi:type="dcterms:W3CDTF">2023-12-19T10:05:06Z</dcterms:modified>
</cp:coreProperties>
</file>