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4"/>
  <c r="I5"/>
  <c r="L5" s="1"/>
  <c r="I6"/>
  <c r="L6" s="1"/>
  <c r="I7"/>
  <c r="L7" s="1"/>
  <c r="I8"/>
  <c r="L8" s="1"/>
  <c r="I9"/>
  <c r="L9" s="1"/>
  <c r="I10"/>
  <c r="L10" s="1"/>
  <c r="I11"/>
  <c r="L11" s="1"/>
  <c r="I4"/>
  <c r="L4" s="1"/>
  <c r="L12" l="1"/>
</calcChain>
</file>

<file path=xl/sharedStrings.xml><?xml version="1.0" encoding="utf-8"?>
<sst xmlns="http://schemas.openxmlformats.org/spreadsheetml/2006/main" count="58" uniqueCount="45">
  <si>
    <t>INVOICE
ATC LOGISTICS,,8984191006
GST No:21CHVPB1842D2ZQ</t>
  </si>
  <si>
    <t>11/10/2023</t>
  </si>
  <si>
    <t>0499</t>
  </si>
  <si>
    <t>14/10/2023</t>
  </si>
  <si>
    <t>0517</t>
  </si>
  <si>
    <t>0515</t>
  </si>
  <si>
    <t>0510</t>
  </si>
  <si>
    <t>0518</t>
  </si>
  <si>
    <t>265</t>
  </si>
  <si>
    <t>18/10/2023</t>
  </si>
  <si>
    <t>534</t>
  </si>
  <si>
    <t>28/10/2023</t>
  </si>
  <si>
    <t>225</t>
  </si>
  <si>
    <t>Thanking you for your business.
ATC LOGISTICS</t>
  </si>
  <si>
    <t>SL</t>
  </si>
  <si>
    <t>DATE</t>
  </si>
  <si>
    <t>LR NO</t>
  </si>
  <si>
    <t>FROM</t>
  </si>
  <si>
    <t>ROURKELA</t>
  </si>
  <si>
    <t>BARAGARH</t>
  </si>
  <si>
    <t>JHARSUGUDA</t>
  </si>
  <si>
    <t>MUNIGUDA</t>
  </si>
  <si>
    <t>BRAHMAGIRI</t>
  </si>
  <si>
    <t>UMERKOTE</t>
  </si>
  <si>
    <t>BBSR</t>
  </si>
  <si>
    <t>/BHA/00481</t>
  </si>
  <si>
    <t>/BHA/00486</t>
  </si>
  <si>
    <t>/BHA/00487</t>
  </si>
  <si>
    <t>/BHA/00488</t>
  </si>
  <si>
    <t>/BHA/00491</t>
  </si>
  <si>
    <t>PG/CH/05708</t>
  </si>
  <si>
    <t>PG/CH/05820</t>
  </si>
  <si>
    <t>/BHA/00523</t>
  </si>
  <si>
    <t>TO</t>
  </si>
  <si>
    <t>INV NO</t>
  </si>
  <si>
    <t>CASE</t>
  </si>
  <si>
    <t>WEIGHT</t>
  </si>
  <si>
    <t>(RUPEES THREE THOUSAND FOUR HUNDRED TWENTY EIGHT ONLY)</t>
  </si>
  <si>
    <t>RATE</t>
  </si>
  <si>
    <t>HAM</t>
  </si>
  <si>
    <t>LR</t>
  </si>
  <si>
    <t>AMOUNT</t>
  </si>
  <si>
    <t xml:space="preserve">MULTIPLEX AGRICARE PRIVATE LTD
Address:LANE NO-06 84, BAPUJI NAGAR,BHUBANESWAR
751009,ODISHA,9861165165
GST No:21AABCM2333E1Z9
</t>
  </si>
  <si>
    <t>Bill Date:31/10/2023
Bill #:Inv-2809/23-24
Total Amount:3428.00</t>
  </si>
  <si>
    <t>Kindly, verify &amp; confirm within 7 days, else GST will be filed by 20th NOV, 2023.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</si>
</sst>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6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695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H2" sqref="H2:L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140625" style="2" customWidth="1"/>
    <col min="11" max="11" width="6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7"/>
      <c r="H1" s="16" t="s">
        <v>0</v>
      </c>
      <c r="I1" s="16"/>
      <c r="J1" s="16"/>
      <c r="K1" s="16"/>
      <c r="L1" s="16"/>
    </row>
    <row r="2" spans="1:12" ht="82.5" customHeight="1">
      <c r="A2" s="18" t="s">
        <v>42</v>
      </c>
      <c r="B2" s="18"/>
      <c r="C2" s="18"/>
      <c r="D2" s="18"/>
      <c r="E2" s="18"/>
      <c r="F2" s="18"/>
      <c r="G2" s="18"/>
      <c r="H2" s="16" t="s">
        <v>43</v>
      </c>
      <c r="I2" s="16"/>
      <c r="J2" s="16"/>
      <c r="K2" s="16"/>
      <c r="L2" s="16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33</v>
      </c>
      <c r="F3" s="5" t="s">
        <v>34</v>
      </c>
      <c r="G3" s="5" t="s">
        <v>35</v>
      </c>
      <c r="H3" s="5" t="s">
        <v>36</v>
      </c>
      <c r="I3" s="7" t="s">
        <v>38</v>
      </c>
      <c r="J3" s="7" t="s">
        <v>39</v>
      </c>
      <c r="K3" s="7" t="s">
        <v>40</v>
      </c>
      <c r="L3" s="7" t="s">
        <v>41</v>
      </c>
    </row>
    <row r="4" spans="1:12">
      <c r="A4" s="4">
        <v>1</v>
      </c>
      <c r="B4" s="4" t="s">
        <v>1</v>
      </c>
      <c r="C4" s="4" t="s">
        <v>25</v>
      </c>
      <c r="D4" s="8" t="s">
        <v>24</v>
      </c>
      <c r="E4" s="4" t="s">
        <v>18</v>
      </c>
      <c r="F4" s="4" t="s">
        <v>2</v>
      </c>
      <c r="G4" s="4">
        <v>3</v>
      </c>
      <c r="H4" s="4">
        <v>50</v>
      </c>
      <c r="I4" s="6">
        <f>VLOOKUP(E4,'[1]KARNATAKA MULTIPLEX'!$C$6:$E$68,3,FALSE)</f>
        <v>2.7499999999999996</v>
      </c>
      <c r="J4" s="6">
        <f>G4*2</f>
        <v>6</v>
      </c>
      <c r="K4" s="6">
        <v>45</v>
      </c>
      <c r="L4" s="6">
        <f>H4*I4+J4+K4</f>
        <v>188.49999999999997</v>
      </c>
    </row>
    <row r="5" spans="1:12">
      <c r="A5" s="4">
        <v>2</v>
      </c>
      <c r="B5" s="4" t="s">
        <v>3</v>
      </c>
      <c r="C5" s="4" t="s">
        <v>26</v>
      </c>
      <c r="D5" s="8" t="s">
        <v>24</v>
      </c>
      <c r="E5" s="4" t="s">
        <v>19</v>
      </c>
      <c r="F5" s="4" t="s">
        <v>4</v>
      </c>
      <c r="G5" s="4">
        <v>4</v>
      </c>
      <c r="H5" s="4">
        <v>50</v>
      </c>
      <c r="I5" s="6">
        <f>VLOOKUP(E5,'[1]KARNATAKA MULTIPLEX'!$C$6:$E$68,3,FALSE)</f>
        <v>2.7499999999999996</v>
      </c>
      <c r="J5" s="6">
        <f t="shared" ref="J5:J11" si="0">G5*2</f>
        <v>8</v>
      </c>
      <c r="K5" s="6">
        <v>45</v>
      </c>
      <c r="L5" s="6">
        <f t="shared" ref="L5:L11" si="1">H5*I5+J5+K5</f>
        <v>190.49999999999997</v>
      </c>
    </row>
    <row r="6" spans="1:12">
      <c r="A6" s="4">
        <v>3</v>
      </c>
      <c r="B6" s="4" t="s">
        <v>3</v>
      </c>
      <c r="C6" s="4" t="s">
        <v>27</v>
      </c>
      <c r="D6" s="8" t="s">
        <v>24</v>
      </c>
      <c r="E6" s="4" t="s">
        <v>20</v>
      </c>
      <c r="F6" s="4" t="s">
        <v>5</v>
      </c>
      <c r="G6" s="4">
        <v>3</v>
      </c>
      <c r="H6" s="4">
        <v>30</v>
      </c>
      <c r="I6" s="6">
        <f>VLOOKUP(E6,'[1]KARNATAKA MULTIPLEX'!$C$6:$E$68,3,FALSE)</f>
        <v>2.7499999999999996</v>
      </c>
      <c r="J6" s="6">
        <f t="shared" si="0"/>
        <v>6</v>
      </c>
      <c r="K6" s="6">
        <v>45</v>
      </c>
      <c r="L6" s="6">
        <f t="shared" si="1"/>
        <v>133.5</v>
      </c>
    </row>
    <row r="7" spans="1:12">
      <c r="A7" s="4">
        <v>4</v>
      </c>
      <c r="B7" s="4" t="s">
        <v>3</v>
      </c>
      <c r="C7" s="4" t="s">
        <v>28</v>
      </c>
      <c r="D7" s="8" t="s">
        <v>24</v>
      </c>
      <c r="E7" s="4" t="s">
        <v>18</v>
      </c>
      <c r="F7" s="4" t="s">
        <v>6</v>
      </c>
      <c r="G7" s="4">
        <v>5</v>
      </c>
      <c r="H7" s="4">
        <v>50</v>
      </c>
      <c r="I7" s="6">
        <f>VLOOKUP(E7,'[1]KARNATAKA MULTIPLEX'!$C$6:$E$68,3,FALSE)</f>
        <v>2.7499999999999996</v>
      </c>
      <c r="J7" s="6">
        <f t="shared" si="0"/>
        <v>10</v>
      </c>
      <c r="K7" s="6">
        <v>45</v>
      </c>
      <c r="L7" s="6">
        <f t="shared" si="1"/>
        <v>192.49999999999997</v>
      </c>
    </row>
    <row r="8" spans="1:12">
      <c r="A8" s="4">
        <v>5</v>
      </c>
      <c r="B8" s="4" t="s">
        <v>3</v>
      </c>
      <c r="C8" s="4" t="s">
        <v>29</v>
      </c>
      <c r="D8" s="8" t="s">
        <v>24</v>
      </c>
      <c r="E8" s="4" t="s">
        <v>20</v>
      </c>
      <c r="F8" s="4" t="s">
        <v>7</v>
      </c>
      <c r="G8" s="4">
        <v>15</v>
      </c>
      <c r="H8" s="4">
        <v>300</v>
      </c>
      <c r="I8" s="6">
        <f>VLOOKUP(E8,'[1]KARNATAKA MULTIPLEX'!$C$6:$E$68,3,FALSE)</f>
        <v>2.7499999999999996</v>
      </c>
      <c r="J8" s="6">
        <f t="shared" si="0"/>
        <v>30</v>
      </c>
      <c r="K8" s="6">
        <v>45</v>
      </c>
      <c r="L8" s="6">
        <f t="shared" si="1"/>
        <v>899.99999999999989</v>
      </c>
    </row>
    <row r="9" spans="1:12">
      <c r="A9" s="4">
        <v>6</v>
      </c>
      <c r="B9" s="4" t="s">
        <v>3</v>
      </c>
      <c r="C9" s="4" t="s">
        <v>30</v>
      </c>
      <c r="D9" s="8" t="s">
        <v>24</v>
      </c>
      <c r="E9" s="4" t="s">
        <v>21</v>
      </c>
      <c r="F9" s="4" t="s">
        <v>8</v>
      </c>
      <c r="G9" s="4">
        <v>3</v>
      </c>
      <c r="H9" s="4">
        <v>150</v>
      </c>
      <c r="I9" s="6">
        <f>VLOOKUP(E9,'[1]KARNATAKA MULTIPLEX'!$C$6:$E$68,3,FALSE)</f>
        <v>4.3</v>
      </c>
      <c r="J9" s="6">
        <f t="shared" si="0"/>
        <v>6</v>
      </c>
      <c r="K9" s="6">
        <v>45</v>
      </c>
      <c r="L9" s="6">
        <f t="shared" si="1"/>
        <v>696</v>
      </c>
    </row>
    <row r="10" spans="1:12">
      <c r="A10" s="4">
        <v>7</v>
      </c>
      <c r="B10" s="4" t="s">
        <v>9</v>
      </c>
      <c r="C10" s="4" t="s">
        <v>31</v>
      </c>
      <c r="D10" s="8" t="s">
        <v>24</v>
      </c>
      <c r="E10" s="4" t="s">
        <v>22</v>
      </c>
      <c r="F10" s="4" t="s">
        <v>10</v>
      </c>
      <c r="G10" s="4">
        <v>9</v>
      </c>
      <c r="H10" s="4">
        <v>100</v>
      </c>
      <c r="I10" s="6">
        <f>VLOOKUP(E10,'[1]KARNATAKA MULTIPLEX'!$C$6:$E$68,3,FALSE)</f>
        <v>2.8499999999999996</v>
      </c>
      <c r="J10" s="6">
        <f t="shared" si="0"/>
        <v>18</v>
      </c>
      <c r="K10" s="6">
        <v>45</v>
      </c>
      <c r="L10" s="6">
        <f t="shared" si="1"/>
        <v>347.99999999999994</v>
      </c>
    </row>
    <row r="11" spans="1:12">
      <c r="A11" s="4">
        <v>8</v>
      </c>
      <c r="B11" s="4" t="s">
        <v>11</v>
      </c>
      <c r="C11" s="4" t="s">
        <v>32</v>
      </c>
      <c r="D11" s="8" t="s">
        <v>24</v>
      </c>
      <c r="E11" s="4" t="s">
        <v>23</v>
      </c>
      <c r="F11" s="4" t="s">
        <v>12</v>
      </c>
      <c r="G11" s="4">
        <v>3</v>
      </c>
      <c r="H11" s="4">
        <v>150</v>
      </c>
      <c r="I11" s="6">
        <f>VLOOKUP(E11,'[1]KARNATAKA MULTIPLEX'!$C$6:$E$68,3,FALSE)</f>
        <v>4.8499999999999996</v>
      </c>
      <c r="J11" s="6">
        <f t="shared" si="0"/>
        <v>6</v>
      </c>
      <c r="K11" s="6">
        <v>45</v>
      </c>
      <c r="L11" s="6">
        <f t="shared" si="1"/>
        <v>778.5</v>
      </c>
    </row>
    <row r="12" spans="1:12" s="3" customFormat="1">
      <c r="A12" s="10" t="s">
        <v>37</v>
      </c>
      <c r="B12" s="11"/>
      <c r="C12" s="11"/>
      <c r="D12" s="11"/>
      <c r="E12" s="11"/>
      <c r="F12" s="11"/>
      <c r="G12" s="11"/>
      <c r="H12" s="11"/>
      <c r="I12" s="12"/>
      <c r="J12" s="12"/>
      <c r="K12" s="13"/>
      <c r="L12" s="7">
        <f>ROUND(SUM(L4:L11),0)</f>
        <v>3428</v>
      </c>
    </row>
    <row r="13" spans="1:12" s="3" customFormat="1" ht="30" customHeight="1">
      <c r="A13" s="14" t="s">
        <v>44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  <row r="14" spans="1:12" s="3" customFormat="1" ht="30" customHeight="1">
      <c r="A14" s="14" t="s">
        <v>13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</row>
    <row r="19" spans="17:17">
      <c r="Q19" s="9"/>
    </row>
  </sheetData>
  <mergeCells count="7">
    <mergeCell ref="H2:L2"/>
    <mergeCell ref="A2:G2"/>
    <mergeCell ref="H1:L1"/>
    <mergeCell ref="A1:G1"/>
    <mergeCell ref="A12:K12"/>
    <mergeCell ref="A13:L13"/>
    <mergeCell ref="A14:L14"/>
  </mergeCells>
  <pageMargins left="0.48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2023-11-10T08:37:01Z</cp:lastPrinted>
  <dcterms:created xsi:type="dcterms:W3CDTF">2023-11-08T07:48:21Z</dcterms:created>
  <dcterms:modified xsi:type="dcterms:W3CDTF">2023-11-10T08:38:22Z</dcterms:modified>
</cp:coreProperties>
</file>