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Invoice!$A$3:$O$62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I60" i="1"/>
  <c r="H60"/>
  <c r="G60"/>
  <c r="L58"/>
  <c r="K58"/>
  <c r="M58" s="1"/>
  <c r="J58"/>
  <c r="L57"/>
  <c r="K57"/>
  <c r="M57" s="1"/>
  <c r="J57"/>
  <c r="L56"/>
  <c r="K56"/>
  <c r="M56" s="1"/>
  <c r="J56"/>
  <c r="L55"/>
  <c r="K55"/>
  <c r="M55" s="1"/>
  <c r="J55"/>
  <c r="L54"/>
  <c r="K54"/>
  <c r="J54"/>
  <c r="L53"/>
  <c r="K53"/>
  <c r="M53" s="1"/>
  <c r="J53"/>
  <c r="L52"/>
  <c r="K52"/>
  <c r="M52" s="1"/>
  <c r="J52"/>
  <c r="L51"/>
  <c r="K51"/>
  <c r="M51" s="1"/>
  <c r="J51"/>
  <c r="L50"/>
  <c r="K50"/>
  <c r="M50" s="1"/>
  <c r="J50"/>
  <c r="L49"/>
  <c r="K49"/>
  <c r="M49" s="1"/>
  <c r="J49"/>
  <c r="L48"/>
  <c r="K48"/>
  <c r="M48" s="1"/>
  <c r="J48"/>
  <c r="L47"/>
  <c r="K47"/>
  <c r="M47" s="1"/>
  <c r="J47"/>
  <c r="L46"/>
  <c r="K46"/>
  <c r="M46" s="1"/>
  <c r="J46"/>
  <c r="L45"/>
  <c r="K45"/>
  <c r="M45" s="1"/>
  <c r="J45"/>
  <c r="L44"/>
  <c r="K44"/>
  <c r="M44" s="1"/>
  <c r="J44"/>
  <c r="L43"/>
  <c r="K43"/>
  <c r="M43" s="1"/>
  <c r="J43"/>
  <c r="L42"/>
  <c r="K42"/>
  <c r="M42" s="1"/>
  <c r="J42"/>
  <c r="L41"/>
  <c r="K41"/>
  <c r="M41" s="1"/>
  <c r="J41"/>
  <c r="L40"/>
  <c r="K40"/>
  <c r="M40" s="1"/>
  <c r="J40"/>
  <c r="L39"/>
  <c r="K39"/>
  <c r="M39" s="1"/>
  <c r="J39"/>
  <c r="L38"/>
  <c r="K38"/>
  <c r="M38" s="1"/>
  <c r="J38"/>
  <c r="L37"/>
  <c r="K37"/>
  <c r="M37" s="1"/>
  <c r="J37"/>
  <c r="L36"/>
  <c r="K36"/>
  <c r="M36" s="1"/>
  <c r="J36"/>
  <c r="L35"/>
  <c r="K35"/>
  <c r="M35" s="1"/>
  <c r="J35"/>
  <c r="L34"/>
  <c r="K34"/>
  <c r="M34" s="1"/>
  <c r="J34"/>
  <c r="L33"/>
  <c r="K33"/>
  <c r="M33" s="1"/>
  <c r="J33"/>
  <c r="L32"/>
  <c r="K32"/>
  <c r="M32" s="1"/>
  <c r="J32"/>
  <c r="L31"/>
  <c r="K31"/>
  <c r="M31" s="1"/>
  <c r="J31"/>
  <c r="L30"/>
  <c r="K30"/>
  <c r="M30" s="1"/>
  <c r="J30"/>
  <c r="L29"/>
  <c r="K29"/>
  <c r="M29" s="1"/>
  <c r="J29"/>
  <c r="L28"/>
  <c r="K28"/>
  <c r="M28" s="1"/>
  <c r="J28"/>
  <c r="L27"/>
  <c r="K27"/>
  <c r="M27" s="1"/>
  <c r="J27"/>
  <c r="L26"/>
  <c r="K26"/>
  <c r="M26" s="1"/>
  <c r="J26"/>
  <c r="L25"/>
  <c r="K25"/>
  <c r="M25" s="1"/>
  <c r="J25"/>
  <c r="L24"/>
  <c r="K24"/>
  <c r="M24" s="1"/>
  <c r="J24"/>
  <c r="L23"/>
  <c r="K23"/>
  <c r="M23" s="1"/>
  <c r="J23"/>
  <c r="L22"/>
  <c r="K22"/>
  <c r="M22" s="1"/>
  <c r="J22"/>
  <c r="L21"/>
  <c r="K21"/>
  <c r="M21" s="1"/>
  <c r="J21"/>
  <c r="L20"/>
  <c r="K20"/>
  <c r="M20" s="1"/>
  <c r="J20"/>
  <c r="L19"/>
  <c r="K19"/>
  <c r="M19" s="1"/>
  <c r="J19"/>
  <c r="L18"/>
  <c r="K18"/>
  <c r="M18" s="1"/>
  <c r="J18"/>
  <c r="L17"/>
  <c r="K17"/>
  <c r="M17" s="1"/>
  <c r="J17"/>
  <c r="L16"/>
  <c r="K16"/>
  <c r="M16" s="1"/>
  <c r="J16"/>
  <c r="L15"/>
  <c r="K15"/>
  <c r="M15" s="1"/>
  <c r="J15"/>
  <c r="L14"/>
  <c r="K14"/>
  <c r="M14" s="1"/>
  <c r="J14"/>
  <c r="L13"/>
  <c r="K13"/>
  <c r="M13" s="1"/>
  <c r="J13"/>
  <c r="L12"/>
  <c r="K12"/>
  <c r="M12" s="1"/>
  <c r="J12"/>
  <c r="L11"/>
  <c r="K11"/>
  <c r="M11" s="1"/>
  <c r="J11"/>
  <c r="L10"/>
  <c r="K10"/>
  <c r="M10" s="1"/>
  <c r="J10"/>
  <c r="L9"/>
  <c r="K9"/>
  <c r="M9" s="1"/>
  <c r="J9"/>
  <c r="L8"/>
  <c r="K8"/>
  <c r="M8" s="1"/>
  <c r="J8"/>
  <c r="L7"/>
  <c r="K7"/>
  <c r="M7" s="1"/>
  <c r="J7"/>
  <c r="L6"/>
  <c r="K6"/>
  <c r="M6" s="1"/>
  <c r="J6"/>
  <c r="L5"/>
  <c r="K5"/>
  <c r="M5" s="1"/>
  <c r="J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L4"/>
  <c r="K4"/>
  <c r="M4" s="1"/>
  <c r="J4"/>
  <c r="M54" l="1"/>
  <c r="M59" s="1"/>
</calcChain>
</file>

<file path=xl/sharedStrings.xml><?xml version="1.0" encoding="utf-8"?>
<sst xmlns="http://schemas.openxmlformats.org/spreadsheetml/2006/main" count="351" uniqueCount="217">
  <si>
    <t>Thanking you for your business.
PRAGATI LOGISTICS</t>
  </si>
  <si>
    <t>INV NO</t>
  </si>
  <si>
    <t>FROM</t>
  </si>
  <si>
    <t>CASE</t>
  </si>
  <si>
    <t>ACTUAL WEIGHT</t>
  </si>
  <si>
    <t>CHARGED WEIGHT</t>
  </si>
  <si>
    <t>RATE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</si>
  <si>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</si>
  <si>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</si>
  <si>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</si>
  <si>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</si>
  <si>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</si>
  <si>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INVOICE
PRAGATI LOGISTICS,
SAMANTA SAHI 
KHUNTIA LANE,8984191006
GST No:21AGHPB9356M1Z9</t>
  </si>
  <si>
    <t>LR NO.</t>
  </si>
  <si>
    <t>DESTINATION</t>
  </si>
  <si>
    <t>BUGUDA</t>
  </si>
  <si>
    <t/>
  </si>
  <si>
    <t>G UDAYAGIRI</t>
  </si>
  <si>
    <t>SISIR CHANDRA MAHAPATRA</t>
  </si>
  <si>
    <t>AMT.</t>
  </si>
  <si>
    <t>UNLOAD ING</t>
  </si>
  <si>
    <t xml:space="preserve">To,
PRIMCO INDUSTRIES PVT. LTD.
Address: JAGATPUR, CUTTACK, 9289309202
GST No: 21AAMCP7195C1ZD
</t>
  </si>
  <si>
    <t>SANKARAKHOL</t>
  </si>
  <si>
    <t xml:space="preserve">BELLAGUNTHA </t>
  </si>
  <si>
    <t>MAA MANGALA GLASS HOUSE</t>
  </si>
  <si>
    <t>ASKA</t>
  </si>
  <si>
    <t>DERA</t>
  </si>
  <si>
    <t>SAHOO HARDWARE</t>
  </si>
  <si>
    <t>CHARICHHAK</t>
  </si>
  <si>
    <t>BANBARADA</t>
  </si>
  <si>
    <t>TRISHA ENTERPRISES</t>
  </si>
  <si>
    <t>RAIKIA</t>
  </si>
  <si>
    <t>RAJA HARDWARE AND COLOUR</t>
  </si>
  <si>
    <t>JALESWAR</t>
  </si>
  <si>
    <t>DIST ANCE</t>
  </si>
  <si>
    <t>SATICHOURA</t>
  </si>
  <si>
    <t>MAA KALI ENTERPRISES</t>
  </si>
  <si>
    <t>P S AGENCIES</t>
  </si>
  <si>
    <t>KANAKADURGA HARDWARE STORE</t>
  </si>
  <si>
    <t>JAGAMARA</t>
  </si>
  <si>
    <t>UNIQUE COLOURS AND HARDWARE</t>
  </si>
  <si>
    <t>MENDHASALA</t>
  </si>
  <si>
    <t>RAHUL ELECTRICALS AND PAINTS</t>
  </si>
  <si>
    <t>SAI SHANKAR HARDWARE STORE</t>
  </si>
  <si>
    <t>BALUGAON</t>
  </si>
  <si>
    <t>SRI RAM ENTERPRISES</t>
  </si>
  <si>
    <t>05/12/2024</t>
  </si>
  <si>
    <t>PL/JA/20330</t>
  </si>
  <si>
    <t>397</t>
  </si>
  <si>
    <t>BETANATI</t>
  </si>
  <si>
    <t>AYUSH ENTERPRISES</t>
  </si>
  <si>
    <t>PL/JA/20445</t>
  </si>
  <si>
    <t>398</t>
  </si>
  <si>
    <t>PL/JA/20446</t>
  </si>
  <si>
    <t>399</t>
  </si>
  <si>
    <t>TIHIDI</t>
  </si>
  <si>
    <t>TARINI PLY AND GLASS HOUSE</t>
  </si>
  <si>
    <t>11/12/2024</t>
  </si>
  <si>
    <t>PL/JA/20782</t>
  </si>
  <si>
    <t>400</t>
  </si>
  <si>
    <t>NUAPADA CTC</t>
  </si>
  <si>
    <t>SHREE SOMNATH HARDWARE AND PAINTS</t>
  </si>
  <si>
    <t>12/12/2024</t>
  </si>
  <si>
    <t>PL/JA/20783</t>
  </si>
  <si>
    <t>401</t>
  </si>
  <si>
    <t>BALIKUDA</t>
  </si>
  <si>
    <t>MAHAVIR TRADING CO</t>
  </si>
  <si>
    <t>PL/JA/20796</t>
  </si>
  <si>
    <t>402</t>
  </si>
  <si>
    <t>PL/JA/20797</t>
  </si>
  <si>
    <t>403</t>
  </si>
  <si>
    <t xml:space="preserve">KALINGA HARDWARE AND PLY HOUSE </t>
  </si>
  <si>
    <t>13/12/2024</t>
  </si>
  <si>
    <t>PL/JA/20901</t>
  </si>
  <si>
    <t>404</t>
  </si>
  <si>
    <t>NIALI</t>
  </si>
  <si>
    <t>ROSHNI WARES HUB</t>
  </si>
  <si>
    <t>14/12/2024</t>
  </si>
  <si>
    <t>PL/JA/20954</t>
  </si>
  <si>
    <t>405</t>
  </si>
  <si>
    <t>16/12/2024</t>
  </si>
  <si>
    <t>PL/JA/21048</t>
  </si>
  <si>
    <t>406</t>
  </si>
  <si>
    <t>SATYABADI SAKHIGOPAL</t>
  </si>
  <si>
    <t>KRISHNA COLOURS SATYABADI</t>
  </si>
  <si>
    <t>PL/JA/21080</t>
  </si>
  <si>
    <t>407</t>
  </si>
  <si>
    <t>18/12/2024</t>
  </si>
  <si>
    <t>PL/JA/21160</t>
  </si>
  <si>
    <t>408</t>
  </si>
  <si>
    <t>21/12/2024</t>
  </si>
  <si>
    <t>PL/JA/21363</t>
  </si>
  <si>
    <t>409</t>
  </si>
  <si>
    <t>BALASORE</t>
  </si>
  <si>
    <t>A R ENTERPRISES</t>
  </si>
  <si>
    <t>PL/JA/21364</t>
  </si>
  <si>
    <t>N-14</t>
  </si>
  <si>
    <t>23/12/2024</t>
  </si>
  <si>
    <t>PL/JA/21478</t>
  </si>
  <si>
    <t>410</t>
  </si>
  <si>
    <t>PL/JA/21481</t>
  </si>
  <si>
    <t>N-15</t>
  </si>
  <si>
    <t>PL/JA/21505</t>
  </si>
  <si>
    <t>411</t>
  </si>
  <si>
    <t>PL/JA/21506</t>
  </si>
  <si>
    <t>412</t>
  </si>
  <si>
    <t>PL/JA/21507</t>
  </si>
  <si>
    <t>413</t>
  </si>
  <si>
    <t>RAIRANGPUR</t>
  </si>
  <si>
    <t>S K ENTERPRISES</t>
  </si>
  <si>
    <t>PL/JA/21508</t>
  </si>
  <si>
    <t>414</t>
  </si>
  <si>
    <t>THAKURMUNDA</t>
  </si>
  <si>
    <t>KUNDU HARDWARE</t>
  </si>
  <si>
    <t>PL/JA/21510</t>
  </si>
  <si>
    <t>415</t>
  </si>
  <si>
    <t>LAXMI NARAYAN SANITARY</t>
  </si>
  <si>
    <t>PL/JA/21521</t>
  </si>
  <si>
    <t>416</t>
  </si>
  <si>
    <t xml:space="preserve">SHREE MAHAVEER TRADERS </t>
  </si>
  <si>
    <t>PL/JA/21522</t>
  </si>
  <si>
    <t>417</t>
  </si>
  <si>
    <t>GOBARA</t>
  </si>
  <si>
    <t>NEW ADISHAKTI ENTERPRISES</t>
  </si>
  <si>
    <t>24/12/2024</t>
  </si>
  <si>
    <t>PL/JA/21569</t>
  </si>
  <si>
    <t>418</t>
  </si>
  <si>
    <t>PL/JA/21586</t>
  </si>
  <si>
    <t>419</t>
  </si>
  <si>
    <t>POLASARA</t>
  </si>
  <si>
    <t>SRI SANGRAM HARDWARE STORE</t>
  </si>
  <si>
    <t>PL/JA/21587</t>
  </si>
  <si>
    <t>420</t>
  </si>
  <si>
    <t>SORO</t>
  </si>
  <si>
    <t>MAA RADHARANI CONSTRUCTION</t>
  </si>
  <si>
    <t>PL/JA/21588</t>
  </si>
  <si>
    <t>421</t>
  </si>
  <si>
    <t>PL/JA/21589</t>
  </si>
  <si>
    <t>422</t>
  </si>
  <si>
    <t>PL/JA/21591</t>
  </si>
  <si>
    <t>423</t>
  </si>
  <si>
    <t>BIDUBAZAR</t>
  </si>
  <si>
    <t>S P ENTERPRISES</t>
  </si>
  <si>
    <t>PL/JA/21592</t>
  </si>
  <si>
    <t>424</t>
  </si>
  <si>
    <t>26/12/2024</t>
  </si>
  <si>
    <t>PL/JA/21715</t>
  </si>
  <si>
    <t>425</t>
  </si>
  <si>
    <t>PL/JA/21822</t>
  </si>
  <si>
    <t>426</t>
  </si>
  <si>
    <t>27/12/2024</t>
  </si>
  <si>
    <t>PL/JA/21773</t>
  </si>
  <si>
    <t>427</t>
  </si>
  <si>
    <t>28/12/2024</t>
  </si>
  <si>
    <t>PL/JA/21946</t>
  </si>
  <si>
    <t>428</t>
  </si>
  <si>
    <t>NILAGIRI</t>
  </si>
  <si>
    <t>PANDA ENTERPRISES</t>
  </si>
  <si>
    <t>30/12/2024</t>
  </si>
  <si>
    <t>PL/JA/22050</t>
  </si>
  <si>
    <t>429</t>
  </si>
  <si>
    <t>BHUBANESWAR</t>
  </si>
  <si>
    <t>MADAN MOHAN HARDWARE</t>
  </si>
  <si>
    <t>PL/JA/22060</t>
  </si>
  <si>
    <t>430</t>
  </si>
  <si>
    <t>KODALA</t>
  </si>
  <si>
    <t>B S TRADERS</t>
  </si>
  <si>
    <t>PL/JA/22061</t>
  </si>
  <si>
    <t>431</t>
  </si>
  <si>
    <t>PL/JA/22064</t>
  </si>
  <si>
    <t>N-16</t>
  </si>
  <si>
    <t>PL/JA/22097</t>
  </si>
  <si>
    <t>433</t>
  </si>
  <si>
    <t>PL/JA/22171</t>
  </si>
  <si>
    <t>N-17</t>
  </si>
  <si>
    <t>BIDYADHARPUR CUTTACK</t>
  </si>
  <si>
    <t>AUROMEERA PAINTS AND HARDWARE STORE</t>
  </si>
  <si>
    <t>PL/JA/22172</t>
  </si>
  <si>
    <t>432</t>
  </si>
  <si>
    <t>31/12/2024</t>
  </si>
  <si>
    <t>PL/JA/22173</t>
  </si>
  <si>
    <t>434</t>
  </si>
  <si>
    <t>PL/JA/22174</t>
  </si>
  <si>
    <t>435</t>
  </si>
  <si>
    <t>PL/JA/22175</t>
  </si>
  <si>
    <t>436</t>
  </si>
  <si>
    <t>RUPSA</t>
  </si>
  <si>
    <t>BANSHI ENTERPRISES</t>
  </si>
  <si>
    <t>PL/JA/22176</t>
  </si>
  <si>
    <t>437</t>
  </si>
  <si>
    <t>PL/JA/22177</t>
  </si>
  <si>
    <t>438</t>
  </si>
  <si>
    <t>PL/JA/22178</t>
  </si>
  <si>
    <t>439</t>
  </si>
  <si>
    <t>PL/JA/22179</t>
  </si>
  <si>
    <t>440</t>
  </si>
  <si>
    <t>MARBLE AND MARBLE</t>
  </si>
  <si>
    <t>PL/JA/22182</t>
  </si>
  <si>
    <t>441</t>
  </si>
  <si>
    <t>KUDIA</t>
  </si>
  <si>
    <t>MAA LAXMI PAINTS</t>
  </si>
  <si>
    <t>PL/JA/22184</t>
  </si>
  <si>
    <t>446</t>
  </si>
  <si>
    <t>JAIPUR ROAD (PARADEEP ROAD)</t>
  </si>
  <si>
    <t>PATRA HARDWARE</t>
  </si>
  <si>
    <t>PL/JA/22187</t>
  </si>
  <si>
    <t>442</t>
  </si>
  <si>
    <t>PL/JA/22188</t>
  </si>
  <si>
    <t>443</t>
  </si>
  <si>
    <t>PL/JA/22189</t>
  </si>
  <si>
    <t>444</t>
  </si>
  <si>
    <t>PL/JA/22190</t>
  </si>
  <si>
    <t>445</t>
  </si>
  <si>
    <t>PL/JA/22192</t>
  </si>
  <si>
    <t>N-18</t>
  </si>
  <si>
    <t>(RUPEES FIFTY FIVE THOUSAND THREE HUNDRED THIRTY SEVEN ONLY)</t>
  </si>
  <si>
    <t>Bill Date: 31/12/2024
Bill No : 30273
Total Amount: 55337.00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</si>
</sst>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3" fillId="2" borderId="0" xfId="0" applyFont="1" applyFill="1" applyAlignment="1">
      <alignment wrapText="1"/>
    </xf>
    <xf numFmtId="2" fontId="3" fillId="2" borderId="0" xfId="0" applyNumberFormat="1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5" fillId="2" borderId="8" xfId="1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wrapText="1"/>
    </xf>
    <xf numFmtId="165" fontId="3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0" fontId="5" fillId="2" borderId="5" xfId="1" applyFont="1" applyFill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165" fontId="5" fillId="2" borderId="6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7" xfId="1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5" fontId="0" fillId="0" borderId="1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2" fontId="4" fillId="2" borderId="6" xfId="0" applyNumberFormat="1" applyFont="1" applyFill="1" applyBorder="1" applyAlignment="1">
      <alignment horizontal="left" vertical="center" wrapText="1"/>
    </xf>
    <xf numFmtId="2" fontId="4" fillId="2" borderId="7" xfId="0" applyNumberFormat="1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left" vertical="center" wrapText="1"/>
    </xf>
    <xf numFmtId="2" fontId="3" fillId="2" borderId="4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165" fontId="0" fillId="0" borderId="13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0" fillId="0" borderId="14" xfId="0" applyNumberFormat="1" applyBorder="1" applyAlignment="1">
      <alignment vertical="center"/>
    </xf>
    <xf numFmtId="0" fontId="0" fillId="0" borderId="15" xfId="0" applyBorder="1" applyAlignment="1">
      <alignment horizontal="center" vertical="center"/>
    </xf>
    <xf numFmtId="2" fontId="0" fillId="0" borderId="16" xfId="0" applyNumberFormat="1" applyBorder="1" applyAlignment="1">
      <alignment vertical="center"/>
    </xf>
    <xf numFmtId="2" fontId="0" fillId="0" borderId="16" xfId="0" applyNumberFormat="1" applyFill="1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2" fontId="0" fillId="0" borderId="0" xfId="0" applyNumberFormat="1" applyBorder="1"/>
    <xf numFmtId="2" fontId="0" fillId="0" borderId="18" xfId="0" applyNumberFormat="1" applyBorder="1"/>
    <xf numFmtId="0" fontId="0" fillId="0" borderId="19" xfId="0" applyBorder="1" applyAlignment="1">
      <alignment horizontal="center" vertical="center"/>
    </xf>
    <xf numFmtId="0" fontId="0" fillId="0" borderId="20" xfId="0" applyFill="1" applyBorder="1" applyAlignment="1">
      <alignment vertical="center"/>
    </xf>
    <xf numFmtId="0" fontId="0" fillId="0" borderId="20" xfId="0" applyFill="1" applyBorder="1" applyAlignment="1">
      <alignment vertical="center" wrapText="1"/>
    </xf>
    <xf numFmtId="165" fontId="0" fillId="0" borderId="20" xfId="0" applyNumberFormat="1" applyFill="1" applyBorder="1" applyAlignment="1">
      <alignment vertical="center"/>
    </xf>
    <xf numFmtId="2" fontId="0" fillId="0" borderId="20" xfId="0" applyNumberFormat="1" applyFill="1" applyBorder="1" applyAlignment="1">
      <alignment vertical="center"/>
    </xf>
    <xf numFmtId="2" fontId="0" fillId="0" borderId="21" xfId="0" applyNumberFormat="1" applyFill="1" applyBorder="1" applyAlignment="1">
      <alignment vertical="center"/>
    </xf>
    <xf numFmtId="0" fontId="1" fillId="0" borderId="22" xfId="0" applyFont="1" applyBorder="1" applyAlignment="1">
      <alignment horizontal="center"/>
    </xf>
    <xf numFmtId="165" fontId="1" fillId="0" borderId="22" xfId="0" applyNumberFormat="1" applyFont="1" applyBorder="1" applyAlignment="1">
      <alignment horizont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2" fontId="1" fillId="0" borderId="7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28576</xdr:rowOff>
    </xdr:from>
    <xdr:to>
      <xdr:col>7</xdr:col>
      <xdr:colOff>142875</xdr:colOff>
      <xdr:row>0</xdr:row>
      <xdr:rowOff>904876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6"/>
          <a:ext cx="4810125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>
        <row r="3">
          <cell r="C3" t="str">
            <v>DESTINATION</v>
          </cell>
          <cell r="D3" t="str">
            <v>DISTANCE</v>
          </cell>
          <cell r="E3" t="str">
            <v>RATE / KG.</v>
          </cell>
        </row>
        <row r="4">
          <cell r="C4" t="str">
            <v>B D PUR</v>
          </cell>
          <cell r="D4">
            <v>295</v>
          </cell>
          <cell r="E4">
            <v>3.25</v>
          </cell>
        </row>
        <row r="5">
          <cell r="C5" t="str">
            <v>KANDARPUR</v>
          </cell>
          <cell r="D5">
            <v>30</v>
          </cell>
          <cell r="E5">
            <v>2</v>
          </cell>
        </row>
        <row r="6">
          <cell r="C6" t="str">
            <v>AINTHAPALI</v>
          </cell>
          <cell r="D6">
            <v>280</v>
          </cell>
          <cell r="E6">
            <v>3.25</v>
          </cell>
        </row>
        <row r="7">
          <cell r="C7" t="str">
            <v>ALANAHATA</v>
          </cell>
          <cell r="D7">
            <v>70</v>
          </cell>
          <cell r="E7">
            <v>2</v>
          </cell>
        </row>
        <row r="8">
          <cell r="C8" t="str">
            <v>ANGUL</v>
          </cell>
          <cell r="D8">
            <v>125</v>
          </cell>
          <cell r="E8">
            <v>2.75</v>
          </cell>
        </row>
        <row r="9">
          <cell r="C9" t="str">
            <v>ANLABERENI</v>
          </cell>
          <cell r="D9">
            <v>170</v>
          </cell>
          <cell r="E9">
            <v>2.75</v>
          </cell>
        </row>
        <row r="10">
          <cell r="C10" t="str">
            <v>ANTARA</v>
          </cell>
          <cell r="D10">
            <v>200</v>
          </cell>
          <cell r="E10">
            <v>2.75</v>
          </cell>
        </row>
        <row r="11">
          <cell r="C11" t="str">
            <v>ASKA</v>
          </cell>
          <cell r="D11">
            <v>240</v>
          </cell>
          <cell r="E11">
            <v>2.75</v>
          </cell>
        </row>
        <row r="12">
          <cell r="C12" t="str">
            <v>ASTARANG</v>
          </cell>
          <cell r="D12">
            <v>100</v>
          </cell>
          <cell r="E12">
            <v>2</v>
          </cell>
        </row>
        <row r="13">
          <cell r="C13" t="str">
            <v>ATHAGARH</v>
          </cell>
          <cell r="D13">
            <v>40</v>
          </cell>
          <cell r="E13">
            <v>2</v>
          </cell>
        </row>
        <row r="14">
          <cell r="C14" t="str">
            <v>BADAMBADI</v>
          </cell>
          <cell r="D14">
            <v>15</v>
          </cell>
          <cell r="E14">
            <v>2</v>
          </cell>
        </row>
        <row r="15">
          <cell r="C15" t="str">
            <v>BAHALDA</v>
          </cell>
          <cell r="D15">
            <v>290</v>
          </cell>
          <cell r="E15">
            <v>3.25</v>
          </cell>
        </row>
        <row r="16">
          <cell r="C16" t="str">
            <v>BALASORE</v>
          </cell>
          <cell r="D16">
            <v>200</v>
          </cell>
          <cell r="E16">
            <v>2.75</v>
          </cell>
        </row>
        <row r="17">
          <cell r="C17" t="str">
            <v>BALIANTA</v>
          </cell>
          <cell r="D17">
            <v>30</v>
          </cell>
          <cell r="E17">
            <v>2</v>
          </cell>
        </row>
        <row r="18">
          <cell r="C18" t="str">
            <v>BALIGUDA</v>
          </cell>
          <cell r="D18">
            <v>330</v>
          </cell>
          <cell r="E18">
            <v>3.25</v>
          </cell>
        </row>
        <row r="19">
          <cell r="C19" t="str">
            <v>BALIKUDA</v>
          </cell>
          <cell r="D19">
            <v>70</v>
          </cell>
          <cell r="E19">
            <v>2</v>
          </cell>
        </row>
        <row r="20">
          <cell r="C20" t="str">
            <v>BALIPADAR</v>
          </cell>
          <cell r="D20">
            <v>270</v>
          </cell>
          <cell r="E20">
            <v>3.25</v>
          </cell>
        </row>
        <row r="21">
          <cell r="C21" t="str">
            <v>BALUGAON</v>
          </cell>
          <cell r="D21">
            <v>130</v>
          </cell>
          <cell r="E21">
            <v>2.75</v>
          </cell>
        </row>
        <row r="22">
          <cell r="C22" t="str">
            <v>BANBARADA</v>
          </cell>
          <cell r="D22">
            <v>60</v>
          </cell>
          <cell r="E22">
            <v>2</v>
          </cell>
        </row>
        <row r="23">
          <cell r="C23" t="str">
            <v>BANKI</v>
          </cell>
          <cell r="D23">
            <v>90</v>
          </cell>
          <cell r="E23">
            <v>2</v>
          </cell>
        </row>
        <row r="24">
          <cell r="C24" t="str">
            <v>BARAL</v>
          </cell>
          <cell r="D24">
            <v>35</v>
          </cell>
          <cell r="E24">
            <v>2</v>
          </cell>
        </row>
        <row r="25">
          <cell r="C25" t="str">
            <v>BARBIL</v>
          </cell>
          <cell r="D25">
            <v>285</v>
          </cell>
          <cell r="E25">
            <v>3.25</v>
          </cell>
        </row>
        <row r="26">
          <cell r="C26" t="str">
            <v>BARIPADA</v>
          </cell>
          <cell r="D26">
            <v>255</v>
          </cell>
          <cell r="E26">
            <v>3.25</v>
          </cell>
        </row>
        <row r="27">
          <cell r="C27" t="str">
            <v>BASTA</v>
          </cell>
          <cell r="D27">
            <v>240</v>
          </cell>
          <cell r="E27">
            <v>2.75</v>
          </cell>
        </row>
        <row r="28">
          <cell r="C28" t="str">
            <v>BASUDEVPUR</v>
          </cell>
          <cell r="D28">
            <v>170</v>
          </cell>
          <cell r="E28">
            <v>2.75</v>
          </cell>
        </row>
        <row r="29">
          <cell r="C29" t="str">
            <v xml:space="preserve">BELLAGUNTHA </v>
          </cell>
          <cell r="D29">
            <v>290</v>
          </cell>
          <cell r="E29">
            <v>3.25</v>
          </cell>
        </row>
        <row r="30">
          <cell r="C30" t="str">
            <v>BERHAMPUR</v>
          </cell>
          <cell r="D30">
            <v>200</v>
          </cell>
          <cell r="E30">
            <v>2.75</v>
          </cell>
        </row>
        <row r="31">
          <cell r="C31" t="str">
            <v>BETANATI</v>
          </cell>
          <cell r="D31">
            <v>285</v>
          </cell>
          <cell r="E31">
            <v>3.25</v>
          </cell>
        </row>
        <row r="32">
          <cell r="C32" t="str">
            <v>BHADRAK</v>
          </cell>
          <cell r="D32">
            <v>120</v>
          </cell>
          <cell r="E32">
            <v>2</v>
          </cell>
        </row>
        <row r="33">
          <cell r="C33" t="str">
            <v>BHAMASYALI</v>
          </cell>
          <cell r="D33">
            <v>260</v>
          </cell>
          <cell r="E33">
            <v>3.25</v>
          </cell>
        </row>
        <row r="34">
          <cell r="C34" t="str">
            <v>BHANJANAGAR</v>
          </cell>
          <cell r="D34">
            <v>210</v>
          </cell>
          <cell r="E34">
            <v>2.75</v>
          </cell>
        </row>
        <row r="35">
          <cell r="C35" t="str">
            <v>BHUBANESWAR</v>
          </cell>
          <cell r="D35">
            <v>30</v>
          </cell>
          <cell r="E35">
            <v>2</v>
          </cell>
        </row>
        <row r="36">
          <cell r="C36" t="str">
            <v>BHUTMUNDAI</v>
          </cell>
          <cell r="D36">
            <v>80</v>
          </cell>
          <cell r="E36">
            <v>2</v>
          </cell>
        </row>
        <row r="37">
          <cell r="C37" t="str">
            <v>BIDEIPUR</v>
          </cell>
          <cell r="D37">
            <v>160</v>
          </cell>
          <cell r="E37">
            <v>2.75</v>
          </cell>
        </row>
        <row r="38">
          <cell r="C38" t="str">
            <v>BIDUBAZAR</v>
          </cell>
          <cell r="D38">
            <v>145</v>
          </cell>
          <cell r="E38">
            <v>2.75</v>
          </cell>
        </row>
        <row r="39">
          <cell r="C39" t="str">
            <v>BIDYADHARPUR CUTTACK</v>
          </cell>
          <cell r="D39">
            <v>25</v>
          </cell>
          <cell r="E39">
            <v>2</v>
          </cell>
        </row>
        <row r="40">
          <cell r="C40" t="str">
            <v>BIJIGOL</v>
          </cell>
          <cell r="D40">
            <v>135</v>
          </cell>
          <cell r="E40">
            <v>2.75</v>
          </cell>
        </row>
        <row r="41">
          <cell r="C41" t="str">
            <v>BILAHAT</v>
          </cell>
          <cell r="D41">
            <v>50</v>
          </cell>
          <cell r="E41">
            <v>2</v>
          </cell>
        </row>
        <row r="42">
          <cell r="C42" t="str">
            <v>BOLANI</v>
          </cell>
          <cell r="D42">
            <v>285</v>
          </cell>
          <cell r="E42">
            <v>3.25</v>
          </cell>
        </row>
        <row r="43">
          <cell r="C43" t="str">
            <v>BRAHMABARADA</v>
          </cell>
          <cell r="D43">
            <v>80</v>
          </cell>
          <cell r="E43">
            <v>2</v>
          </cell>
        </row>
        <row r="44">
          <cell r="C44" t="str">
            <v>BUGUDA</v>
          </cell>
          <cell r="D44">
            <v>180</v>
          </cell>
          <cell r="E44">
            <v>2.75</v>
          </cell>
        </row>
        <row r="45">
          <cell r="C45" t="str">
            <v>BUXIBAZAR</v>
          </cell>
          <cell r="D45">
            <v>15</v>
          </cell>
          <cell r="E45">
            <v>2</v>
          </cell>
        </row>
        <row r="46">
          <cell r="C46" t="str">
            <v>CHAFLA</v>
          </cell>
          <cell r="D46">
            <v>240</v>
          </cell>
          <cell r="E46">
            <v>2.75</v>
          </cell>
        </row>
        <row r="47">
          <cell r="C47" t="str">
            <v>CHANDBALI</v>
          </cell>
          <cell r="D47">
            <v>110</v>
          </cell>
          <cell r="E47">
            <v>2</v>
          </cell>
        </row>
        <row r="48">
          <cell r="C48" t="str">
            <v>CHARAMPA</v>
          </cell>
          <cell r="D48">
            <v>105</v>
          </cell>
          <cell r="E48">
            <v>2</v>
          </cell>
        </row>
        <row r="49">
          <cell r="C49" t="str">
            <v>CHARICHHAKA</v>
          </cell>
          <cell r="D49">
            <v>220</v>
          </cell>
          <cell r="E49">
            <v>2.75</v>
          </cell>
        </row>
        <row r="50">
          <cell r="C50" t="str">
            <v>CHHATIA</v>
          </cell>
          <cell r="D50">
            <v>25</v>
          </cell>
          <cell r="E50">
            <v>2</v>
          </cell>
        </row>
        <row r="51">
          <cell r="C51" t="str">
            <v>CHOUDWAR</v>
          </cell>
          <cell r="D51">
            <v>15</v>
          </cell>
          <cell r="E51">
            <v>2</v>
          </cell>
        </row>
        <row r="52">
          <cell r="C52" t="str">
            <v>COLLEGE SQUARE (CUTTACK)</v>
          </cell>
          <cell r="D52">
            <v>10</v>
          </cell>
          <cell r="E52">
            <v>2</v>
          </cell>
        </row>
        <row r="53">
          <cell r="C53" t="str">
            <v>DAMANA</v>
          </cell>
          <cell r="D53">
            <v>30</v>
          </cell>
          <cell r="E53">
            <v>2</v>
          </cell>
        </row>
        <row r="54">
          <cell r="C54" t="str">
            <v>DASAMALLI</v>
          </cell>
          <cell r="D54">
            <v>260</v>
          </cell>
          <cell r="E54">
            <v>3.25</v>
          </cell>
        </row>
        <row r="55">
          <cell r="C55" t="str">
            <v>DERA</v>
          </cell>
          <cell r="D55">
            <v>140</v>
          </cell>
          <cell r="E55">
            <v>2.75</v>
          </cell>
        </row>
        <row r="56">
          <cell r="C56" t="str">
            <v>DHAMARA</v>
          </cell>
          <cell r="D56">
            <v>210</v>
          </cell>
          <cell r="E56">
            <v>2.75</v>
          </cell>
        </row>
        <row r="57">
          <cell r="C57" t="str">
            <v>DHARMAGATPUR</v>
          </cell>
          <cell r="D57">
            <v>40</v>
          </cell>
          <cell r="E57">
            <v>2</v>
          </cell>
        </row>
        <row r="58">
          <cell r="C58" t="str">
            <v>DOLASAHI</v>
          </cell>
          <cell r="D58">
            <v>140</v>
          </cell>
          <cell r="E58">
            <v>2.75</v>
          </cell>
        </row>
        <row r="59">
          <cell r="C59" t="str">
            <v>G UDAYAGIRI</v>
          </cell>
          <cell r="D59">
            <v>280</v>
          </cell>
          <cell r="E59">
            <v>3.25</v>
          </cell>
        </row>
        <row r="60">
          <cell r="C60" t="str">
            <v>GHASIPURA</v>
          </cell>
          <cell r="D60">
            <v>120</v>
          </cell>
          <cell r="E60">
            <v>2</v>
          </cell>
        </row>
        <row r="61">
          <cell r="C61" t="str">
            <v>GOKAN</v>
          </cell>
          <cell r="D61">
            <v>45</v>
          </cell>
          <cell r="E61">
            <v>2</v>
          </cell>
        </row>
        <row r="62">
          <cell r="C62" t="str">
            <v>GOLAPOKHARI</v>
          </cell>
          <cell r="D62">
            <v>180</v>
          </cell>
          <cell r="E62">
            <v>2.75</v>
          </cell>
        </row>
        <row r="63">
          <cell r="C63" t="str">
            <v>GOP</v>
          </cell>
          <cell r="D63">
            <v>105</v>
          </cell>
          <cell r="E63">
            <v>2</v>
          </cell>
        </row>
        <row r="64">
          <cell r="C64" t="str">
            <v>GOPINATHPUR PAGA</v>
          </cell>
          <cell r="D64">
            <v>25</v>
          </cell>
          <cell r="E64">
            <v>2</v>
          </cell>
        </row>
        <row r="65">
          <cell r="C65" t="str">
            <v>HALDIPADA</v>
          </cell>
          <cell r="D65">
            <v>230</v>
          </cell>
          <cell r="E65">
            <v>2.75</v>
          </cell>
        </row>
        <row r="66">
          <cell r="C66" t="str">
            <v>HATA BAZAR (JAGATSINGHPUR)</v>
          </cell>
          <cell r="D66">
            <v>70</v>
          </cell>
          <cell r="E66">
            <v>2</v>
          </cell>
        </row>
        <row r="67">
          <cell r="C67" t="str">
            <v>HATIATANGAR</v>
          </cell>
          <cell r="D67">
            <v>220</v>
          </cell>
          <cell r="E67">
            <v>2.75</v>
          </cell>
        </row>
        <row r="68">
          <cell r="C68" t="str">
            <v>JAGAMARA</v>
          </cell>
          <cell r="D68">
            <v>40</v>
          </cell>
          <cell r="E68">
            <v>2</v>
          </cell>
        </row>
        <row r="69">
          <cell r="C69" t="str">
            <v xml:space="preserve">JAGANNATH PRASAD </v>
          </cell>
          <cell r="D69">
            <v>210</v>
          </cell>
          <cell r="E69">
            <v>2.75</v>
          </cell>
        </row>
        <row r="70">
          <cell r="C70" t="str">
            <v>JAGATSINGHPUR</v>
          </cell>
          <cell r="D70">
            <v>70</v>
          </cell>
          <cell r="E70">
            <v>2</v>
          </cell>
        </row>
        <row r="71">
          <cell r="C71" t="str">
            <v>JALESWAR</v>
          </cell>
          <cell r="D71">
            <v>250</v>
          </cell>
          <cell r="E71">
            <v>2.75</v>
          </cell>
        </row>
        <row r="72">
          <cell r="C72" t="str">
            <v>JARAPADA</v>
          </cell>
          <cell r="D72">
            <v>145</v>
          </cell>
          <cell r="E72">
            <v>2.75</v>
          </cell>
        </row>
        <row r="73">
          <cell r="C73" t="str">
            <v>JATNI</v>
          </cell>
          <cell r="D73">
            <v>50</v>
          </cell>
          <cell r="E73">
            <v>2</v>
          </cell>
        </row>
        <row r="74">
          <cell r="C74" t="str">
            <v>JOBRA</v>
          </cell>
          <cell r="D74">
            <v>14</v>
          </cell>
          <cell r="E74">
            <v>2</v>
          </cell>
        </row>
        <row r="75">
          <cell r="C75" t="str">
            <v>KABISURYANAGAR</v>
          </cell>
          <cell r="D75">
            <v>250</v>
          </cell>
          <cell r="E75">
            <v>2.75</v>
          </cell>
        </row>
        <row r="76">
          <cell r="C76" t="str">
            <v>KAITHKHOLA</v>
          </cell>
          <cell r="D76">
            <v>170</v>
          </cell>
          <cell r="E76">
            <v>2.75</v>
          </cell>
        </row>
        <row r="77">
          <cell r="C77" t="str">
            <v>KAMAKHYANAGAR</v>
          </cell>
          <cell r="D77">
            <v>90</v>
          </cell>
          <cell r="E77">
            <v>2</v>
          </cell>
        </row>
        <row r="78">
          <cell r="C78" t="str">
            <v>KANDHAMAL</v>
          </cell>
          <cell r="D78">
            <v>270</v>
          </cell>
          <cell r="E78">
            <v>3.25</v>
          </cell>
        </row>
        <row r="79">
          <cell r="C79" t="str">
            <v>KANSAMARI</v>
          </cell>
          <cell r="D79">
            <v>240</v>
          </cell>
          <cell r="E79">
            <v>2.75</v>
          </cell>
        </row>
        <row r="80">
          <cell r="C80" t="str">
            <v>KANTAPADA</v>
          </cell>
          <cell r="D80">
            <v>35</v>
          </cell>
          <cell r="E80">
            <v>2</v>
          </cell>
        </row>
        <row r="81">
          <cell r="C81" t="str">
            <v>KATHADERA RENGALI CAMP</v>
          </cell>
          <cell r="D81">
            <v>300</v>
          </cell>
          <cell r="E81">
            <v>3.25</v>
          </cell>
        </row>
        <row r="82">
          <cell r="C82" t="str">
            <v>KAYALPADA</v>
          </cell>
          <cell r="D82">
            <v>30</v>
          </cell>
          <cell r="E82">
            <v>2</v>
          </cell>
        </row>
        <row r="83">
          <cell r="C83" t="str">
            <v>KENDUPADAR</v>
          </cell>
          <cell r="D83">
            <v>220</v>
          </cell>
          <cell r="E83">
            <v>2.75</v>
          </cell>
        </row>
        <row r="84">
          <cell r="C84" t="str">
            <v>KEONJHAR</v>
          </cell>
          <cell r="D84">
            <v>200</v>
          </cell>
          <cell r="E84">
            <v>2.75</v>
          </cell>
        </row>
        <row r="85">
          <cell r="C85" t="str">
            <v>KESHARIPUR</v>
          </cell>
          <cell r="D85">
            <v>160</v>
          </cell>
          <cell r="E85">
            <v>2.75</v>
          </cell>
        </row>
        <row r="86">
          <cell r="C86" t="str">
            <v>KHAMAR</v>
          </cell>
          <cell r="D86">
            <v>160</v>
          </cell>
          <cell r="E86">
            <v>2.75</v>
          </cell>
        </row>
        <row r="87">
          <cell r="C87" t="str">
            <v>KISHORE NAGAR</v>
          </cell>
          <cell r="D87">
            <v>30</v>
          </cell>
          <cell r="E87">
            <v>2</v>
          </cell>
        </row>
        <row r="88">
          <cell r="C88" t="str">
            <v>KODALA</v>
          </cell>
          <cell r="D88">
            <v>265</v>
          </cell>
          <cell r="E88">
            <v>3.25</v>
          </cell>
        </row>
        <row r="89">
          <cell r="C89" t="str">
            <v>KRUSHNANANDPUR</v>
          </cell>
          <cell r="D89">
            <v>50</v>
          </cell>
          <cell r="E89">
            <v>2</v>
          </cell>
        </row>
        <row r="90">
          <cell r="C90" t="str">
            <v>KSHARIYA BAZAR</v>
          </cell>
          <cell r="D90">
            <v>265</v>
          </cell>
          <cell r="E90">
            <v>3.25</v>
          </cell>
        </row>
        <row r="91">
          <cell r="C91" t="str">
            <v>KUANPAL</v>
          </cell>
          <cell r="D91">
            <v>35</v>
          </cell>
          <cell r="E91">
            <v>2</v>
          </cell>
        </row>
        <row r="92">
          <cell r="C92" t="str">
            <v>KUDIA</v>
          </cell>
          <cell r="D92">
            <v>220</v>
          </cell>
          <cell r="E92">
            <v>2.75</v>
          </cell>
        </row>
        <row r="93">
          <cell r="C93" t="str">
            <v>KULLADA</v>
          </cell>
          <cell r="D93">
            <v>290</v>
          </cell>
          <cell r="E93">
            <v>3.25</v>
          </cell>
        </row>
        <row r="94">
          <cell r="C94" t="str">
            <v>KUNJABANGARH</v>
          </cell>
          <cell r="D94">
            <v>170</v>
          </cell>
          <cell r="E94">
            <v>2.75</v>
          </cell>
        </row>
        <row r="95">
          <cell r="C95" t="str">
            <v>LUNAHAR</v>
          </cell>
          <cell r="D95">
            <v>30</v>
          </cell>
          <cell r="E95">
            <v>2</v>
          </cell>
        </row>
        <row r="96">
          <cell r="C96" t="str">
            <v>MADHUPATNA</v>
          </cell>
          <cell r="D96">
            <v>10</v>
          </cell>
          <cell r="E96">
            <v>2</v>
          </cell>
        </row>
        <row r="97">
          <cell r="C97" t="str">
            <v>MAHANGA</v>
          </cell>
          <cell r="D97">
            <v>60</v>
          </cell>
          <cell r="E97">
            <v>2</v>
          </cell>
        </row>
        <row r="98">
          <cell r="C98" t="str">
            <v>MANDAPADA</v>
          </cell>
          <cell r="D98">
            <v>20</v>
          </cell>
          <cell r="E98">
            <v>2</v>
          </cell>
        </row>
        <row r="99">
          <cell r="C99" t="str">
            <v>MARKONA</v>
          </cell>
          <cell r="D99">
            <v>140</v>
          </cell>
          <cell r="E99">
            <v>2.75</v>
          </cell>
        </row>
        <row r="100">
          <cell r="C100" t="str">
            <v>MATHASAHI</v>
          </cell>
          <cell r="D100">
            <v>60</v>
          </cell>
          <cell r="E100">
            <v>2</v>
          </cell>
        </row>
        <row r="101">
          <cell r="C101" t="str">
            <v>MOTIGANJ</v>
          </cell>
          <cell r="D101">
            <v>210</v>
          </cell>
          <cell r="E101">
            <v>2.75</v>
          </cell>
        </row>
        <row r="102">
          <cell r="C102" t="str">
            <v>NAZARPUR</v>
          </cell>
          <cell r="D102">
            <v>5</v>
          </cell>
          <cell r="E102">
            <v>2</v>
          </cell>
        </row>
        <row r="103">
          <cell r="C103" t="str">
            <v>NEMALO</v>
          </cell>
          <cell r="D103">
            <v>35</v>
          </cell>
          <cell r="E103">
            <v>2</v>
          </cell>
        </row>
        <row r="104">
          <cell r="C104" t="str">
            <v>NIALI</v>
          </cell>
          <cell r="D104">
            <v>60</v>
          </cell>
          <cell r="E104">
            <v>2</v>
          </cell>
        </row>
        <row r="105">
          <cell r="C105" t="str">
            <v>NILAGIRI</v>
          </cell>
          <cell r="D105">
            <v>160</v>
          </cell>
          <cell r="E105">
            <v>2.75</v>
          </cell>
        </row>
        <row r="106">
          <cell r="C106" t="str">
            <v>NISCHINTAKOILI</v>
          </cell>
          <cell r="D106">
            <v>35</v>
          </cell>
          <cell r="E106">
            <v>2</v>
          </cell>
        </row>
        <row r="107">
          <cell r="C107" t="str">
            <v>NUAPADA CTC</v>
          </cell>
          <cell r="D107">
            <v>15</v>
          </cell>
          <cell r="E107">
            <v>2</v>
          </cell>
        </row>
        <row r="108">
          <cell r="C108" t="str">
            <v>NURSINGHA BAZAR</v>
          </cell>
          <cell r="D108">
            <v>15</v>
          </cell>
          <cell r="E108">
            <v>2</v>
          </cell>
        </row>
        <row r="109">
          <cell r="C109" t="str">
            <v>PARADEEP</v>
          </cell>
          <cell r="D109">
            <v>110</v>
          </cell>
          <cell r="E109">
            <v>2</v>
          </cell>
        </row>
        <row r="110">
          <cell r="C110" t="str">
            <v>PATHAPUR</v>
          </cell>
          <cell r="D110">
            <v>100</v>
          </cell>
          <cell r="E110">
            <v>2</v>
          </cell>
        </row>
        <row r="111">
          <cell r="C111" t="str">
            <v>PATKURA</v>
          </cell>
          <cell r="D111">
            <v>80</v>
          </cell>
          <cell r="E111">
            <v>2</v>
          </cell>
        </row>
        <row r="112">
          <cell r="C112" t="str">
            <v>PIPILI</v>
          </cell>
          <cell r="D112">
            <v>55</v>
          </cell>
          <cell r="E112">
            <v>2</v>
          </cell>
        </row>
        <row r="113">
          <cell r="C113" t="str">
            <v>POLASARA</v>
          </cell>
          <cell r="D113">
            <v>270</v>
          </cell>
          <cell r="E113">
            <v>3.25</v>
          </cell>
        </row>
        <row r="114">
          <cell r="C114" t="str">
            <v>PRATAPNAGAR</v>
          </cell>
          <cell r="D114">
            <v>25</v>
          </cell>
          <cell r="E114">
            <v>2</v>
          </cell>
        </row>
        <row r="115">
          <cell r="C115" t="str">
            <v>RAGHUNATHPUR</v>
          </cell>
          <cell r="D115">
            <v>40</v>
          </cell>
          <cell r="E115">
            <v>2</v>
          </cell>
        </row>
        <row r="116">
          <cell r="C116" t="str">
            <v>RAIKIA</v>
          </cell>
          <cell r="D116">
            <v>270</v>
          </cell>
          <cell r="E116">
            <v>3.25</v>
          </cell>
        </row>
        <row r="117">
          <cell r="C117" t="str">
            <v>RAIPUR</v>
          </cell>
          <cell r="D117">
            <v>30</v>
          </cell>
          <cell r="E117">
            <v>2</v>
          </cell>
        </row>
        <row r="118">
          <cell r="C118" t="str">
            <v xml:space="preserve">RASULGARD </v>
          </cell>
          <cell r="D118">
            <v>30</v>
          </cell>
          <cell r="E118">
            <v>2</v>
          </cell>
        </row>
        <row r="119">
          <cell r="C119" t="str">
            <v>RUPSA</v>
          </cell>
          <cell r="D119">
            <v>200</v>
          </cell>
          <cell r="E119">
            <v>2.75</v>
          </cell>
        </row>
        <row r="120">
          <cell r="C120" t="str">
            <v>SALIPUR</v>
          </cell>
          <cell r="D120">
            <v>25</v>
          </cell>
          <cell r="E120">
            <v>2</v>
          </cell>
        </row>
        <row r="121">
          <cell r="C121" t="str">
            <v>SANABAZAR</v>
          </cell>
          <cell r="D121">
            <v>50</v>
          </cell>
          <cell r="E121">
            <v>2</v>
          </cell>
        </row>
        <row r="122">
          <cell r="C122" t="str">
            <v>SANKARAKHOL</v>
          </cell>
          <cell r="D122">
            <v>225</v>
          </cell>
          <cell r="E122">
            <v>2.75</v>
          </cell>
        </row>
        <row r="123">
          <cell r="C123" t="str">
            <v>SATICHOURA</v>
          </cell>
          <cell r="D123">
            <v>15</v>
          </cell>
          <cell r="E123">
            <v>2</v>
          </cell>
        </row>
        <row r="124">
          <cell r="C124" t="str">
            <v>SATYABADI SAKHIGOPAL</v>
          </cell>
          <cell r="D124">
            <v>75</v>
          </cell>
          <cell r="E124">
            <v>2</v>
          </cell>
        </row>
        <row r="125">
          <cell r="C125" t="str">
            <v>SHEIKH BAZAR</v>
          </cell>
          <cell r="D125">
            <v>20</v>
          </cell>
          <cell r="E125">
            <v>2</v>
          </cell>
        </row>
        <row r="126">
          <cell r="C126" t="str">
            <v>SHERGARH</v>
          </cell>
          <cell r="D126">
            <v>245</v>
          </cell>
          <cell r="E126">
            <v>2.75</v>
          </cell>
        </row>
        <row r="127">
          <cell r="C127" t="str">
            <v>SIMULIA</v>
          </cell>
          <cell r="D127">
            <v>150</v>
          </cell>
          <cell r="E127">
            <v>2.75</v>
          </cell>
        </row>
        <row r="128">
          <cell r="C128" t="str">
            <v>SORO</v>
          </cell>
          <cell r="D128">
            <v>150</v>
          </cell>
          <cell r="E128">
            <v>2.75</v>
          </cell>
        </row>
        <row r="129">
          <cell r="C129" t="str">
            <v>SORODA</v>
          </cell>
          <cell r="D129">
            <v>280</v>
          </cell>
          <cell r="E129">
            <v>3.25</v>
          </cell>
        </row>
        <row r="130">
          <cell r="C130" t="str">
            <v>TALAKADADA</v>
          </cell>
          <cell r="D130">
            <v>230</v>
          </cell>
          <cell r="E130">
            <v>2.75</v>
          </cell>
        </row>
        <row r="131">
          <cell r="C131" t="str">
            <v>THAKURMUNDA</v>
          </cell>
          <cell r="D131">
            <v>240</v>
          </cell>
          <cell r="E131">
            <v>2.75</v>
          </cell>
        </row>
        <row r="132">
          <cell r="C132" t="str">
            <v>THAKURPATNA</v>
          </cell>
          <cell r="D132">
            <v>60</v>
          </cell>
          <cell r="E132">
            <v>2</v>
          </cell>
        </row>
        <row r="133">
          <cell r="C133" t="str">
            <v>TIHIDI</v>
          </cell>
          <cell r="D133">
            <v>140</v>
          </cell>
          <cell r="E133">
            <v>2.75</v>
          </cell>
        </row>
        <row r="134">
          <cell r="C134" t="str">
            <v>TIKABALI</v>
          </cell>
          <cell r="D134">
            <v>280</v>
          </cell>
          <cell r="E134">
            <v>3.25</v>
          </cell>
        </row>
        <row r="135">
          <cell r="C135" t="str">
            <v>TRINATH BAZAR</v>
          </cell>
          <cell r="D135">
            <v>25</v>
          </cell>
          <cell r="E135">
            <v>2</v>
          </cell>
        </row>
        <row r="136">
          <cell r="C136" t="str">
            <v>TRISULIA</v>
          </cell>
          <cell r="D136">
            <v>20</v>
          </cell>
          <cell r="E136">
            <v>2</v>
          </cell>
        </row>
        <row r="137">
          <cell r="C137" t="str">
            <v>UDALA</v>
          </cell>
          <cell r="D137">
            <v>190</v>
          </cell>
          <cell r="E137">
            <v>2.75</v>
          </cell>
        </row>
        <row r="138">
          <cell r="C138" t="str">
            <v>UTTARA</v>
          </cell>
          <cell r="D138">
            <v>40</v>
          </cell>
          <cell r="E138">
            <v>2</v>
          </cell>
        </row>
        <row r="139">
          <cell r="C139" t="str">
            <v>RAIRANGPUR</v>
          </cell>
          <cell r="D139">
            <v>270</v>
          </cell>
          <cell r="E139">
            <v>3.25</v>
          </cell>
        </row>
        <row r="140">
          <cell r="C140" t="str">
            <v>KHANDAETA</v>
          </cell>
          <cell r="D140">
            <v>30</v>
          </cell>
          <cell r="E140">
            <v>2</v>
          </cell>
        </row>
        <row r="141">
          <cell r="C141" t="str">
            <v>LENKUDIPADA</v>
          </cell>
          <cell r="D141">
            <v>130</v>
          </cell>
          <cell r="E141">
            <v>2.75</v>
          </cell>
        </row>
        <row r="142">
          <cell r="C142" t="str">
            <v>KUSI</v>
          </cell>
          <cell r="D142">
            <v>85</v>
          </cell>
          <cell r="E142">
            <v>2</v>
          </cell>
        </row>
        <row r="143">
          <cell r="C143" t="str">
            <v>GOBARA</v>
          </cell>
          <cell r="D143">
            <v>275</v>
          </cell>
          <cell r="E143">
            <v>3.25</v>
          </cell>
        </row>
        <row r="144">
          <cell r="C144" t="str">
            <v>MENDHASALA</v>
          </cell>
          <cell r="D144">
            <v>50</v>
          </cell>
          <cell r="E144">
            <v>2</v>
          </cell>
        </row>
        <row r="145">
          <cell r="C145" t="str">
            <v>BADAGADA</v>
          </cell>
          <cell r="D145">
            <v>275</v>
          </cell>
          <cell r="E145">
            <v>3.25</v>
          </cell>
        </row>
        <row r="146">
          <cell r="C146" t="str">
            <v>GOURI SHANKAR PARK CUTTACK</v>
          </cell>
          <cell r="D146">
            <v>15</v>
          </cell>
          <cell r="E146">
            <v>2</v>
          </cell>
        </row>
        <row r="147">
          <cell r="C147" t="str">
            <v>CHARICHHAK</v>
          </cell>
          <cell r="D147">
            <v>100</v>
          </cell>
          <cell r="E147">
            <v>2</v>
          </cell>
        </row>
        <row r="148">
          <cell r="C148" t="str">
            <v>NTPC KANIHA</v>
          </cell>
          <cell r="D148">
            <v>160</v>
          </cell>
          <cell r="E148">
            <v>2.75</v>
          </cell>
        </row>
        <row r="149">
          <cell r="C149" t="str">
            <v>BALIA BALASORE</v>
          </cell>
          <cell r="D149">
            <v>210</v>
          </cell>
          <cell r="E149">
            <v>2.75</v>
          </cell>
        </row>
        <row r="150">
          <cell r="C150" t="str">
            <v>GANGAPUR</v>
          </cell>
          <cell r="D150">
            <v>280</v>
          </cell>
          <cell r="E150">
            <v>3.25</v>
          </cell>
        </row>
        <row r="151">
          <cell r="C151" t="str">
            <v>JAIPUR ROAD (PARADEEP ROAD)</v>
          </cell>
          <cell r="D151">
            <v>100</v>
          </cell>
          <cell r="E151">
            <v>2</v>
          </cell>
        </row>
      </sheetData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2"/>
  <sheetViews>
    <sheetView tabSelected="1" workbookViewId="0">
      <selection activeCell="S2" sqref="S2"/>
    </sheetView>
  </sheetViews>
  <sheetFormatPr defaultColWidth="9.140625" defaultRowHeight="15"/>
  <cols>
    <col min="1" max="1" width="5" style="1" customWidth="1"/>
    <col min="2" max="2" width="11.42578125" style="7" customWidth="1"/>
    <col min="3" max="3" width="12.85546875" style="1" customWidth="1"/>
    <col min="4" max="4" width="8.28515625" style="1" customWidth="1"/>
    <col min="5" max="5" width="7.140625" style="1" customWidth="1"/>
    <col min="6" max="6" width="19" style="1" customWidth="1"/>
    <col min="7" max="7" width="7" style="1" customWidth="1"/>
    <col min="8" max="8" width="10.85546875" style="6" customWidth="1"/>
    <col min="9" max="9" width="11.42578125" style="6" customWidth="1"/>
    <col min="10" max="10" width="8" style="1" customWidth="1"/>
    <col min="11" max="11" width="6.85546875" style="2" customWidth="1"/>
    <col min="12" max="12" width="10" style="2" customWidth="1"/>
    <col min="13" max="13" width="10.140625" style="2" customWidth="1"/>
    <col min="14" max="14" width="50.85546875" style="1" bestFit="1" customWidth="1"/>
    <col min="15" max="15" width="11.5703125" style="1" bestFit="1" customWidth="1"/>
    <col min="16" max="16384" width="9.140625" style="1"/>
  </cols>
  <sheetData>
    <row r="1" spans="1:15" ht="83.25" customHeight="1" thickBot="1">
      <c r="A1" s="34"/>
      <c r="B1" s="35"/>
      <c r="C1" s="35"/>
      <c r="D1" s="35"/>
      <c r="E1" s="35"/>
      <c r="F1" s="35"/>
      <c r="G1" s="35"/>
      <c r="H1" s="35"/>
      <c r="I1" s="32" t="s">
        <v>12</v>
      </c>
      <c r="J1" s="32"/>
      <c r="K1" s="32"/>
      <c r="L1" s="32"/>
      <c r="M1" s="33"/>
    </row>
    <row r="2" spans="1:15" s="3" customFormat="1" ht="76.5" customHeight="1" thickBot="1">
      <c r="A2" s="36" t="s">
        <v>21</v>
      </c>
      <c r="B2" s="37"/>
      <c r="C2" s="37"/>
      <c r="D2" s="37"/>
      <c r="E2" s="37"/>
      <c r="F2" s="37"/>
      <c r="G2" s="37"/>
      <c r="H2" s="38"/>
      <c r="I2" s="30" t="s">
        <v>216</v>
      </c>
      <c r="J2" s="30"/>
      <c r="K2" s="30"/>
      <c r="L2" s="30"/>
      <c r="M2" s="31"/>
      <c r="N2" s="14"/>
      <c r="O2" s="2"/>
    </row>
    <row r="3" spans="1:15" ht="26.25" customHeight="1" thickBot="1">
      <c r="A3" s="8" t="s">
        <v>9</v>
      </c>
      <c r="B3" s="9" t="s">
        <v>11</v>
      </c>
      <c r="C3" s="10" t="s">
        <v>13</v>
      </c>
      <c r="D3" s="10" t="s">
        <v>1</v>
      </c>
      <c r="E3" s="10" t="s">
        <v>2</v>
      </c>
      <c r="F3" s="10" t="s">
        <v>14</v>
      </c>
      <c r="G3" s="10" t="s">
        <v>3</v>
      </c>
      <c r="H3" s="11" t="s">
        <v>4</v>
      </c>
      <c r="I3" s="11" t="s">
        <v>5</v>
      </c>
      <c r="J3" s="12" t="s">
        <v>34</v>
      </c>
      <c r="K3" s="12" t="s">
        <v>6</v>
      </c>
      <c r="L3" s="12" t="s">
        <v>20</v>
      </c>
      <c r="M3" s="13" t="s">
        <v>19</v>
      </c>
      <c r="N3" s="4" t="s">
        <v>8</v>
      </c>
    </row>
    <row r="4" spans="1:15" s="39" customFormat="1">
      <c r="A4" s="43">
        <v>1</v>
      </c>
      <c r="B4" s="44" t="s">
        <v>46</v>
      </c>
      <c r="C4" s="44" t="s">
        <v>47</v>
      </c>
      <c r="D4" s="44" t="s">
        <v>48</v>
      </c>
      <c r="E4" s="44" t="s">
        <v>7</v>
      </c>
      <c r="F4" s="45" t="s">
        <v>49</v>
      </c>
      <c r="G4" s="44">
        <v>45</v>
      </c>
      <c r="H4" s="46">
        <v>900</v>
      </c>
      <c r="I4" s="46">
        <v>900</v>
      </c>
      <c r="J4" s="44">
        <f>VLOOKUP(F4,'[1]PRIMCO INDUSTRIES'!$C$3:$D$156,2,FALSE)</f>
        <v>285</v>
      </c>
      <c r="K4" s="47">
        <f>VLOOKUP(F4,'[1]PRIMCO INDUSTRIES'!$C$3:$E$152,3,FALSE)</f>
        <v>3.25</v>
      </c>
      <c r="L4" s="47">
        <f t="shared" ref="L4:L58" si="0">G4*3</f>
        <v>135</v>
      </c>
      <c r="M4" s="48">
        <f t="shared" ref="M4:M58" si="1">I4*K4+L4</f>
        <v>3060</v>
      </c>
      <c r="N4" s="41" t="s">
        <v>50</v>
      </c>
    </row>
    <row r="5" spans="1:15" s="39" customFormat="1">
      <c r="A5" s="49">
        <f>A4+1</f>
        <v>2</v>
      </c>
      <c r="B5" s="15" t="s">
        <v>46</v>
      </c>
      <c r="C5" s="15" t="s">
        <v>51</v>
      </c>
      <c r="D5" s="15" t="s">
        <v>52</v>
      </c>
      <c r="E5" s="15" t="s">
        <v>7</v>
      </c>
      <c r="F5" s="16" t="s">
        <v>26</v>
      </c>
      <c r="G5" s="15">
        <v>9</v>
      </c>
      <c r="H5" s="17">
        <v>225</v>
      </c>
      <c r="I5" s="17">
        <v>300</v>
      </c>
      <c r="J5" s="15">
        <f>VLOOKUP(F5,'[1]PRIMCO INDUSTRIES'!$C$3:$D$156,2,FALSE)</f>
        <v>140</v>
      </c>
      <c r="K5" s="18">
        <f>VLOOKUP(F5,'[1]PRIMCO INDUSTRIES'!$C$3:$E$152,3,FALSE)</f>
        <v>2.75</v>
      </c>
      <c r="L5" s="18">
        <f t="shared" si="0"/>
        <v>27</v>
      </c>
      <c r="M5" s="50">
        <f t="shared" si="1"/>
        <v>852</v>
      </c>
      <c r="N5" s="41" t="s">
        <v>27</v>
      </c>
    </row>
    <row r="6" spans="1:15" s="39" customFormat="1">
      <c r="A6" s="49">
        <f t="shared" ref="A6:A58" si="2">A5+1</f>
        <v>3</v>
      </c>
      <c r="B6" s="15" t="s">
        <v>46</v>
      </c>
      <c r="C6" s="15" t="s">
        <v>53</v>
      </c>
      <c r="D6" s="15" t="s">
        <v>54</v>
      </c>
      <c r="E6" s="15" t="s">
        <v>7</v>
      </c>
      <c r="F6" s="16" t="s">
        <v>55</v>
      </c>
      <c r="G6" s="15">
        <v>2</v>
      </c>
      <c r="H6" s="17">
        <v>10</v>
      </c>
      <c r="I6" s="17">
        <v>50</v>
      </c>
      <c r="J6" s="15">
        <f>VLOOKUP(F6,'[1]PRIMCO INDUSTRIES'!$C$3:$D$156,2,FALSE)</f>
        <v>140</v>
      </c>
      <c r="K6" s="18">
        <f>VLOOKUP(F6,'[1]PRIMCO INDUSTRIES'!$C$3:$E$152,3,FALSE)</f>
        <v>2.75</v>
      </c>
      <c r="L6" s="18">
        <f t="shared" si="0"/>
        <v>6</v>
      </c>
      <c r="M6" s="50">
        <f t="shared" si="1"/>
        <v>143.5</v>
      </c>
      <c r="N6" s="41" t="s">
        <v>56</v>
      </c>
    </row>
    <row r="7" spans="1:15" s="39" customFormat="1">
      <c r="A7" s="49">
        <f t="shared" si="2"/>
        <v>4</v>
      </c>
      <c r="B7" s="15" t="s">
        <v>57</v>
      </c>
      <c r="C7" s="15" t="s">
        <v>58</v>
      </c>
      <c r="D7" s="15" t="s">
        <v>59</v>
      </c>
      <c r="E7" s="15" t="s">
        <v>7</v>
      </c>
      <c r="F7" s="40" t="s">
        <v>60</v>
      </c>
      <c r="G7" s="15">
        <v>7</v>
      </c>
      <c r="H7" s="17">
        <v>38</v>
      </c>
      <c r="I7" s="17">
        <v>38</v>
      </c>
      <c r="J7" s="15">
        <f>VLOOKUP(F7,'[1]PRIMCO INDUSTRIES'!$C$3:$D$156,2,FALSE)</f>
        <v>15</v>
      </c>
      <c r="K7" s="18">
        <f>VLOOKUP(F7,'[1]PRIMCO INDUSTRIES'!$C$3:$E$152,3,FALSE)</f>
        <v>2</v>
      </c>
      <c r="L7" s="18">
        <f t="shared" si="0"/>
        <v>21</v>
      </c>
      <c r="M7" s="50">
        <f t="shared" si="1"/>
        <v>97</v>
      </c>
      <c r="N7" s="41" t="s">
        <v>61</v>
      </c>
    </row>
    <row r="8" spans="1:15" s="39" customFormat="1">
      <c r="A8" s="49">
        <f t="shared" si="2"/>
        <v>5</v>
      </c>
      <c r="B8" s="15" t="s">
        <v>62</v>
      </c>
      <c r="C8" s="15" t="s">
        <v>63</v>
      </c>
      <c r="D8" s="15" t="s">
        <v>64</v>
      </c>
      <c r="E8" s="15" t="s">
        <v>7</v>
      </c>
      <c r="F8" s="16" t="s">
        <v>65</v>
      </c>
      <c r="G8" s="15">
        <v>27</v>
      </c>
      <c r="H8" s="17">
        <v>512</v>
      </c>
      <c r="I8" s="17">
        <v>512</v>
      </c>
      <c r="J8" s="15">
        <f>VLOOKUP(F8,'[1]PRIMCO INDUSTRIES'!$C$3:$D$156,2,FALSE)</f>
        <v>70</v>
      </c>
      <c r="K8" s="18">
        <f>VLOOKUP(F8,'[1]PRIMCO INDUSTRIES'!$C$3:$E$152,3,FALSE)</f>
        <v>2</v>
      </c>
      <c r="L8" s="18">
        <f t="shared" si="0"/>
        <v>81</v>
      </c>
      <c r="M8" s="50">
        <f t="shared" si="1"/>
        <v>1105</v>
      </c>
      <c r="N8" s="41" t="s">
        <v>66</v>
      </c>
    </row>
    <row r="9" spans="1:15" s="39" customFormat="1">
      <c r="A9" s="49">
        <f t="shared" si="2"/>
        <v>6</v>
      </c>
      <c r="B9" s="15" t="s">
        <v>62</v>
      </c>
      <c r="C9" s="15" t="s">
        <v>67</v>
      </c>
      <c r="D9" s="15" t="s">
        <v>68</v>
      </c>
      <c r="E9" s="15" t="s">
        <v>7</v>
      </c>
      <c r="F9" s="16" t="s">
        <v>17</v>
      </c>
      <c r="G9" s="15">
        <v>5</v>
      </c>
      <c r="H9" s="17">
        <v>95</v>
      </c>
      <c r="I9" s="17">
        <v>300</v>
      </c>
      <c r="J9" s="15">
        <f>VLOOKUP(F9,'[1]PRIMCO INDUSTRIES'!$C$3:$D$156,2,FALSE)</f>
        <v>280</v>
      </c>
      <c r="K9" s="18">
        <f>VLOOKUP(F9,'[1]PRIMCO INDUSTRIES'!$C$3:$E$152,3,FALSE)</f>
        <v>3.25</v>
      </c>
      <c r="L9" s="18">
        <f t="shared" si="0"/>
        <v>15</v>
      </c>
      <c r="M9" s="50">
        <f t="shared" si="1"/>
        <v>990</v>
      </c>
      <c r="N9" s="41" t="s">
        <v>18</v>
      </c>
    </row>
    <row r="10" spans="1:15" s="39" customFormat="1">
      <c r="A10" s="49">
        <f t="shared" si="2"/>
        <v>7</v>
      </c>
      <c r="B10" s="15" t="s">
        <v>62</v>
      </c>
      <c r="C10" s="15" t="s">
        <v>69</v>
      </c>
      <c r="D10" s="15" t="s">
        <v>70</v>
      </c>
      <c r="E10" s="15" t="s">
        <v>7</v>
      </c>
      <c r="F10" s="16" t="s">
        <v>25</v>
      </c>
      <c r="G10" s="15">
        <v>14</v>
      </c>
      <c r="H10" s="17">
        <v>236</v>
      </c>
      <c r="I10" s="17">
        <v>300</v>
      </c>
      <c r="J10" s="15">
        <f>VLOOKUP(F10,'[1]PRIMCO INDUSTRIES'!$C$3:$D$156,2,FALSE)</f>
        <v>240</v>
      </c>
      <c r="K10" s="18">
        <f>VLOOKUP(F10,'[1]PRIMCO INDUSTRIES'!$C$3:$E$152,3,FALSE)</f>
        <v>2.75</v>
      </c>
      <c r="L10" s="18">
        <f t="shared" si="0"/>
        <v>42</v>
      </c>
      <c r="M10" s="50">
        <f t="shared" si="1"/>
        <v>867</v>
      </c>
      <c r="N10" s="41" t="s">
        <v>71</v>
      </c>
    </row>
    <row r="11" spans="1:15" s="39" customFormat="1">
      <c r="A11" s="49">
        <f t="shared" si="2"/>
        <v>8</v>
      </c>
      <c r="B11" s="15" t="s">
        <v>72</v>
      </c>
      <c r="C11" s="15" t="s">
        <v>73</v>
      </c>
      <c r="D11" s="15" t="s">
        <v>74</v>
      </c>
      <c r="E11" s="15" t="s">
        <v>7</v>
      </c>
      <c r="F11" s="16" t="s">
        <v>75</v>
      </c>
      <c r="G11" s="15">
        <v>13</v>
      </c>
      <c r="H11" s="17">
        <v>170</v>
      </c>
      <c r="I11" s="17">
        <v>300</v>
      </c>
      <c r="J11" s="15">
        <f>VLOOKUP(F11,'[1]PRIMCO INDUSTRIES'!$C$3:$D$156,2,FALSE)</f>
        <v>60</v>
      </c>
      <c r="K11" s="18">
        <f>VLOOKUP(F11,'[1]PRIMCO INDUSTRIES'!$C$3:$E$152,3,FALSE)</f>
        <v>2</v>
      </c>
      <c r="L11" s="18">
        <f t="shared" si="0"/>
        <v>39</v>
      </c>
      <c r="M11" s="50">
        <f t="shared" si="1"/>
        <v>639</v>
      </c>
      <c r="N11" s="41" t="s">
        <v>76</v>
      </c>
    </row>
    <row r="12" spans="1:15" s="39" customFormat="1">
      <c r="A12" s="49">
        <f t="shared" si="2"/>
        <v>9</v>
      </c>
      <c r="B12" s="15" t="s">
        <v>77</v>
      </c>
      <c r="C12" s="15" t="s">
        <v>78</v>
      </c>
      <c r="D12" s="15" t="s">
        <v>79</v>
      </c>
      <c r="E12" s="15" t="s">
        <v>7</v>
      </c>
      <c r="F12" s="16" t="s">
        <v>29</v>
      </c>
      <c r="G12" s="15">
        <v>8</v>
      </c>
      <c r="H12" s="17">
        <v>156</v>
      </c>
      <c r="I12" s="17">
        <v>300</v>
      </c>
      <c r="J12" s="15">
        <f>VLOOKUP(F12,'[1]PRIMCO INDUSTRIES'!$C$3:$D$156,2,FALSE)</f>
        <v>60</v>
      </c>
      <c r="K12" s="18">
        <f>VLOOKUP(F12,'[1]PRIMCO INDUSTRIES'!$C$3:$E$152,3,FALSE)</f>
        <v>2</v>
      </c>
      <c r="L12" s="18">
        <f t="shared" si="0"/>
        <v>24</v>
      </c>
      <c r="M12" s="50">
        <f t="shared" si="1"/>
        <v>624</v>
      </c>
      <c r="N12" s="41" t="s">
        <v>30</v>
      </c>
    </row>
    <row r="13" spans="1:15" s="39" customFormat="1" ht="30">
      <c r="A13" s="49">
        <f t="shared" si="2"/>
        <v>10</v>
      </c>
      <c r="B13" s="15" t="s">
        <v>80</v>
      </c>
      <c r="C13" s="15" t="s">
        <v>81</v>
      </c>
      <c r="D13" s="15" t="s">
        <v>82</v>
      </c>
      <c r="E13" s="15" t="s">
        <v>7</v>
      </c>
      <c r="F13" s="16" t="s">
        <v>83</v>
      </c>
      <c r="G13" s="15">
        <v>3</v>
      </c>
      <c r="H13" s="17">
        <v>60</v>
      </c>
      <c r="I13" s="17">
        <v>300</v>
      </c>
      <c r="J13" s="15">
        <f>VLOOKUP(F13,'[1]PRIMCO INDUSTRIES'!$C$3:$D$156,2,FALSE)</f>
        <v>75</v>
      </c>
      <c r="K13" s="18">
        <f>VLOOKUP(F13,'[1]PRIMCO INDUSTRIES'!$C$3:$E$152,3,FALSE)</f>
        <v>2</v>
      </c>
      <c r="L13" s="18">
        <f t="shared" si="0"/>
        <v>9</v>
      </c>
      <c r="M13" s="50">
        <f t="shared" si="1"/>
        <v>609</v>
      </c>
      <c r="N13" s="41" t="s">
        <v>84</v>
      </c>
    </row>
    <row r="14" spans="1:15" s="39" customFormat="1">
      <c r="A14" s="49">
        <f t="shared" si="2"/>
        <v>11</v>
      </c>
      <c r="B14" s="15" t="s">
        <v>80</v>
      </c>
      <c r="C14" s="15" t="s">
        <v>85</v>
      </c>
      <c r="D14" s="15" t="s">
        <v>86</v>
      </c>
      <c r="E14" s="15" t="s">
        <v>7</v>
      </c>
      <c r="F14" s="16" t="s">
        <v>31</v>
      </c>
      <c r="G14" s="15">
        <v>25</v>
      </c>
      <c r="H14" s="17">
        <v>495</v>
      </c>
      <c r="I14" s="17">
        <v>495</v>
      </c>
      <c r="J14" s="15">
        <f>VLOOKUP(F14,'[1]PRIMCO INDUSTRIES'!$C$3:$D$156,2,FALSE)</f>
        <v>270</v>
      </c>
      <c r="K14" s="18">
        <f>VLOOKUP(F14,'[1]PRIMCO INDUSTRIES'!$C$3:$E$152,3,FALSE)</f>
        <v>3.25</v>
      </c>
      <c r="L14" s="18">
        <f t="shared" si="0"/>
        <v>75</v>
      </c>
      <c r="M14" s="50">
        <f t="shared" si="1"/>
        <v>1683.75</v>
      </c>
      <c r="N14" s="41" t="s">
        <v>32</v>
      </c>
    </row>
    <row r="15" spans="1:15" s="39" customFormat="1">
      <c r="A15" s="49">
        <f t="shared" si="2"/>
        <v>12</v>
      </c>
      <c r="B15" s="15" t="s">
        <v>87</v>
      </c>
      <c r="C15" s="15" t="s">
        <v>88</v>
      </c>
      <c r="D15" s="15" t="s">
        <v>89</v>
      </c>
      <c r="E15" s="15" t="s">
        <v>7</v>
      </c>
      <c r="F15" s="16" t="s">
        <v>33</v>
      </c>
      <c r="G15" s="15">
        <v>10</v>
      </c>
      <c r="H15" s="17">
        <v>144</v>
      </c>
      <c r="I15" s="17">
        <v>300</v>
      </c>
      <c r="J15" s="15">
        <f>VLOOKUP(F15,'[1]PRIMCO INDUSTRIES'!$C$3:$D$156,2,FALSE)</f>
        <v>250</v>
      </c>
      <c r="K15" s="18">
        <f>VLOOKUP(F15,'[1]PRIMCO INDUSTRIES'!$C$3:$E$152,3,FALSE)</f>
        <v>2.75</v>
      </c>
      <c r="L15" s="18">
        <f t="shared" si="0"/>
        <v>30</v>
      </c>
      <c r="M15" s="50">
        <f t="shared" si="1"/>
        <v>855</v>
      </c>
      <c r="N15" s="41" t="s">
        <v>37</v>
      </c>
    </row>
    <row r="16" spans="1:15" s="39" customFormat="1">
      <c r="A16" s="49">
        <f t="shared" si="2"/>
        <v>13</v>
      </c>
      <c r="B16" s="15" t="s">
        <v>90</v>
      </c>
      <c r="C16" s="15" t="s">
        <v>91</v>
      </c>
      <c r="D16" s="15" t="s">
        <v>92</v>
      </c>
      <c r="E16" s="15" t="s">
        <v>7</v>
      </c>
      <c r="F16" s="16" t="s">
        <v>93</v>
      </c>
      <c r="G16" s="15">
        <v>7</v>
      </c>
      <c r="H16" s="17">
        <v>72</v>
      </c>
      <c r="I16" s="17">
        <v>100</v>
      </c>
      <c r="J16" s="15">
        <f>VLOOKUP(F16,'[1]PRIMCO INDUSTRIES'!$C$3:$D$156,2,FALSE)</f>
        <v>200</v>
      </c>
      <c r="K16" s="18">
        <f>VLOOKUP(F16,'[1]PRIMCO INDUSTRIES'!$C$3:$E$152,3,FALSE)</f>
        <v>2.75</v>
      </c>
      <c r="L16" s="18">
        <f t="shared" si="0"/>
        <v>21</v>
      </c>
      <c r="M16" s="50">
        <f t="shared" si="1"/>
        <v>296</v>
      </c>
      <c r="N16" s="41" t="s">
        <v>94</v>
      </c>
    </row>
    <row r="17" spans="1:14" s="39" customFormat="1">
      <c r="A17" s="49">
        <f t="shared" si="2"/>
        <v>14</v>
      </c>
      <c r="B17" s="19" t="s">
        <v>90</v>
      </c>
      <c r="C17" s="19" t="s">
        <v>95</v>
      </c>
      <c r="D17" s="19" t="s">
        <v>96</v>
      </c>
      <c r="E17" s="19" t="s">
        <v>7</v>
      </c>
      <c r="F17" s="20" t="s">
        <v>93</v>
      </c>
      <c r="G17" s="19">
        <v>4</v>
      </c>
      <c r="H17" s="21">
        <v>24</v>
      </c>
      <c r="I17" s="21">
        <v>100</v>
      </c>
      <c r="J17" s="19">
        <f>VLOOKUP(F17,'[1]PRIMCO INDUSTRIES'!$C$3:$D$156,2,FALSE)</f>
        <v>200</v>
      </c>
      <c r="K17" s="22">
        <f>VLOOKUP(F17,'[1]PRIMCO INDUSTRIES'!$C$3:$E$152,3,FALSE)</f>
        <v>2.75</v>
      </c>
      <c r="L17" s="22">
        <f t="shared" si="0"/>
        <v>12</v>
      </c>
      <c r="M17" s="51">
        <f t="shared" si="1"/>
        <v>287</v>
      </c>
      <c r="N17" s="42" t="s">
        <v>94</v>
      </c>
    </row>
    <row r="18" spans="1:14" s="39" customFormat="1">
      <c r="A18" s="49">
        <f t="shared" si="2"/>
        <v>15</v>
      </c>
      <c r="B18" s="15" t="s">
        <v>97</v>
      </c>
      <c r="C18" s="15" t="s">
        <v>98</v>
      </c>
      <c r="D18" s="15" t="s">
        <v>99</v>
      </c>
      <c r="E18" s="15" t="s">
        <v>7</v>
      </c>
      <c r="F18" s="16" t="s">
        <v>26</v>
      </c>
      <c r="G18" s="15">
        <v>108</v>
      </c>
      <c r="H18" s="17">
        <v>2700</v>
      </c>
      <c r="I18" s="17">
        <v>2700</v>
      </c>
      <c r="J18" s="15">
        <f>VLOOKUP(F18,'[1]PRIMCO INDUSTRIES'!$C$3:$D$156,2,FALSE)</f>
        <v>140</v>
      </c>
      <c r="K18" s="18">
        <f>VLOOKUP(F18,'[1]PRIMCO INDUSTRIES'!$C$3:$E$152,3,FALSE)</f>
        <v>2.75</v>
      </c>
      <c r="L18" s="18">
        <f t="shared" si="0"/>
        <v>324</v>
      </c>
      <c r="M18" s="50">
        <f t="shared" si="1"/>
        <v>7749</v>
      </c>
      <c r="N18" s="41" t="s">
        <v>27</v>
      </c>
    </row>
    <row r="19" spans="1:14" s="39" customFormat="1">
      <c r="A19" s="49">
        <f t="shared" si="2"/>
        <v>16</v>
      </c>
      <c r="B19" s="19" t="s">
        <v>97</v>
      </c>
      <c r="C19" s="19" t="s">
        <v>100</v>
      </c>
      <c r="D19" s="19" t="s">
        <v>101</v>
      </c>
      <c r="E19" s="19" t="s">
        <v>7</v>
      </c>
      <c r="F19" s="20" t="s">
        <v>93</v>
      </c>
      <c r="G19" s="19">
        <v>1</v>
      </c>
      <c r="H19" s="21">
        <v>6</v>
      </c>
      <c r="I19" s="21">
        <v>100</v>
      </c>
      <c r="J19" s="19">
        <f>VLOOKUP(F19,'[1]PRIMCO INDUSTRIES'!$C$3:$D$156,2,FALSE)</f>
        <v>200</v>
      </c>
      <c r="K19" s="22">
        <f>VLOOKUP(F19,'[1]PRIMCO INDUSTRIES'!$C$3:$E$152,3,FALSE)</f>
        <v>2.75</v>
      </c>
      <c r="L19" s="22">
        <f t="shared" si="0"/>
        <v>3</v>
      </c>
      <c r="M19" s="51">
        <f t="shared" si="1"/>
        <v>278</v>
      </c>
      <c r="N19" s="42" t="s">
        <v>94</v>
      </c>
    </row>
    <row r="20" spans="1:14" s="39" customFormat="1">
      <c r="A20" s="49">
        <f t="shared" si="2"/>
        <v>17</v>
      </c>
      <c r="B20" s="15" t="s">
        <v>97</v>
      </c>
      <c r="C20" s="15" t="s">
        <v>102</v>
      </c>
      <c r="D20" s="15" t="s">
        <v>103</v>
      </c>
      <c r="E20" s="15" t="s">
        <v>7</v>
      </c>
      <c r="F20" s="16" t="s">
        <v>29</v>
      </c>
      <c r="G20" s="15">
        <v>9</v>
      </c>
      <c r="H20" s="17">
        <v>162</v>
      </c>
      <c r="I20" s="17">
        <v>300</v>
      </c>
      <c r="J20" s="15">
        <f>VLOOKUP(F20,'[1]PRIMCO INDUSTRIES'!$C$3:$D$156,2,FALSE)</f>
        <v>60</v>
      </c>
      <c r="K20" s="18">
        <f>VLOOKUP(F20,'[1]PRIMCO INDUSTRIES'!$C$3:$E$152,3,FALSE)</f>
        <v>2</v>
      </c>
      <c r="L20" s="18">
        <f t="shared" si="0"/>
        <v>27</v>
      </c>
      <c r="M20" s="50">
        <f t="shared" si="1"/>
        <v>627</v>
      </c>
      <c r="N20" s="41" t="s">
        <v>30</v>
      </c>
    </row>
    <row r="21" spans="1:14" s="39" customFormat="1">
      <c r="A21" s="49">
        <f t="shared" si="2"/>
        <v>18</v>
      </c>
      <c r="B21" s="15" t="s">
        <v>97</v>
      </c>
      <c r="C21" s="15" t="s">
        <v>104</v>
      </c>
      <c r="D21" s="15" t="s">
        <v>105</v>
      </c>
      <c r="E21" s="15" t="s">
        <v>7</v>
      </c>
      <c r="F21" s="16" t="s">
        <v>25</v>
      </c>
      <c r="G21" s="15">
        <v>16</v>
      </c>
      <c r="H21" s="17">
        <v>196</v>
      </c>
      <c r="I21" s="17">
        <v>196</v>
      </c>
      <c r="J21" s="15">
        <f>VLOOKUP(F21,'[1]PRIMCO INDUSTRIES'!$C$3:$D$156,2,FALSE)</f>
        <v>240</v>
      </c>
      <c r="K21" s="18">
        <f>VLOOKUP(F21,'[1]PRIMCO INDUSTRIES'!$C$3:$E$152,3,FALSE)</f>
        <v>2.75</v>
      </c>
      <c r="L21" s="18">
        <f t="shared" si="0"/>
        <v>48</v>
      </c>
      <c r="M21" s="50">
        <f t="shared" si="1"/>
        <v>587</v>
      </c>
      <c r="N21" s="41" t="s">
        <v>71</v>
      </c>
    </row>
    <row r="22" spans="1:14" s="39" customFormat="1">
      <c r="A22" s="49">
        <f t="shared" si="2"/>
        <v>19</v>
      </c>
      <c r="B22" s="15" t="s">
        <v>97</v>
      </c>
      <c r="C22" s="15" t="s">
        <v>106</v>
      </c>
      <c r="D22" s="15" t="s">
        <v>107</v>
      </c>
      <c r="E22" s="15" t="s">
        <v>7</v>
      </c>
      <c r="F22" s="16" t="s">
        <v>108</v>
      </c>
      <c r="G22" s="15">
        <v>4</v>
      </c>
      <c r="H22" s="17">
        <v>20</v>
      </c>
      <c r="I22" s="17">
        <v>300</v>
      </c>
      <c r="J22" s="15">
        <f>VLOOKUP(F22,'[1]PRIMCO INDUSTRIES'!$C$3:$D$156,2,FALSE)</f>
        <v>270</v>
      </c>
      <c r="K22" s="18">
        <f>VLOOKUP(F22,'[1]PRIMCO INDUSTRIES'!$C$3:$E$152,3,FALSE)</f>
        <v>3.25</v>
      </c>
      <c r="L22" s="18">
        <f t="shared" si="0"/>
        <v>12</v>
      </c>
      <c r="M22" s="50">
        <f t="shared" si="1"/>
        <v>987</v>
      </c>
      <c r="N22" s="41" t="s">
        <v>109</v>
      </c>
    </row>
    <row r="23" spans="1:14" s="39" customFormat="1">
      <c r="A23" s="49">
        <f t="shared" si="2"/>
        <v>20</v>
      </c>
      <c r="B23" s="15" t="s">
        <v>97</v>
      </c>
      <c r="C23" s="15" t="s">
        <v>110</v>
      </c>
      <c r="D23" s="15" t="s">
        <v>111</v>
      </c>
      <c r="E23" s="15" t="s">
        <v>7</v>
      </c>
      <c r="F23" s="16" t="s">
        <v>112</v>
      </c>
      <c r="G23" s="15">
        <v>23</v>
      </c>
      <c r="H23" s="17">
        <v>348</v>
      </c>
      <c r="I23" s="17">
        <v>348</v>
      </c>
      <c r="J23" s="15">
        <f>VLOOKUP(F23,'[1]PRIMCO INDUSTRIES'!$C$3:$D$156,2,FALSE)</f>
        <v>240</v>
      </c>
      <c r="K23" s="18">
        <f>VLOOKUP(F23,'[1]PRIMCO INDUSTRIES'!$C$3:$E$152,3,FALSE)</f>
        <v>2.75</v>
      </c>
      <c r="L23" s="18">
        <f t="shared" si="0"/>
        <v>69</v>
      </c>
      <c r="M23" s="50">
        <f t="shared" si="1"/>
        <v>1026</v>
      </c>
      <c r="N23" s="41" t="s">
        <v>113</v>
      </c>
    </row>
    <row r="24" spans="1:14" s="39" customFormat="1">
      <c r="A24" s="49">
        <f t="shared" si="2"/>
        <v>21</v>
      </c>
      <c r="B24" s="15" t="s">
        <v>97</v>
      </c>
      <c r="C24" s="15" t="s">
        <v>114</v>
      </c>
      <c r="D24" s="15" t="s">
        <v>115</v>
      </c>
      <c r="E24" s="15" t="s">
        <v>7</v>
      </c>
      <c r="F24" s="16" t="s">
        <v>15</v>
      </c>
      <c r="G24" s="15">
        <v>17</v>
      </c>
      <c r="H24" s="17">
        <v>228</v>
      </c>
      <c r="I24" s="17">
        <v>228</v>
      </c>
      <c r="J24" s="15">
        <f>VLOOKUP(F24,'[1]PRIMCO INDUSTRIES'!$C$3:$D$156,2,FALSE)</f>
        <v>180</v>
      </c>
      <c r="K24" s="18">
        <f>VLOOKUP(F24,'[1]PRIMCO INDUSTRIES'!$C$3:$E$152,3,FALSE)</f>
        <v>2.75</v>
      </c>
      <c r="L24" s="18">
        <f t="shared" si="0"/>
        <v>51</v>
      </c>
      <c r="M24" s="50">
        <f t="shared" si="1"/>
        <v>678</v>
      </c>
      <c r="N24" s="41" t="s">
        <v>116</v>
      </c>
    </row>
    <row r="25" spans="1:14" s="39" customFormat="1">
      <c r="A25" s="49">
        <f t="shared" si="2"/>
        <v>22</v>
      </c>
      <c r="B25" s="15" t="s">
        <v>97</v>
      </c>
      <c r="C25" s="15" t="s">
        <v>117</v>
      </c>
      <c r="D25" s="15" t="s">
        <v>118</v>
      </c>
      <c r="E25" s="15" t="s">
        <v>7</v>
      </c>
      <c r="F25" s="16" t="s">
        <v>22</v>
      </c>
      <c r="G25" s="15">
        <v>14</v>
      </c>
      <c r="H25" s="17">
        <v>194</v>
      </c>
      <c r="I25" s="17">
        <v>194</v>
      </c>
      <c r="J25" s="15">
        <f>VLOOKUP(F25,'[1]PRIMCO INDUSTRIES'!$C$3:$D$156,2,FALSE)</f>
        <v>225</v>
      </c>
      <c r="K25" s="18">
        <f>VLOOKUP(F25,'[1]PRIMCO INDUSTRIES'!$C$3:$E$152,3,FALSE)</f>
        <v>2.75</v>
      </c>
      <c r="L25" s="18">
        <f t="shared" si="0"/>
        <v>42</v>
      </c>
      <c r="M25" s="50">
        <f t="shared" si="1"/>
        <v>575.5</v>
      </c>
      <c r="N25" s="41" t="s">
        <v>119</v>
      </c>
    </row>
    <row r="26" spans="1:14" s="39" customFormat="1">
      <c r="A26" s="49">
        <f t="shared" si="2"/>
        <v>23</v>
      </c>
      <c r="B26" s="15" t="s">
        <v>97</v>
      </c>
      <c r="C26" s="15" t="s">
        <v>120</v>
      </c>
      <c r="D26" s="15" t="s">
        <v>121</v>
      </c>
      <c r="E26" s="15" t="s">
        <v>7</v>
      </c>
      <c r="F26" s="16" t="s">
        <v>122</v>
      </c>
      <c r="G26" s="15">
        <v>24</v>
      </c>
      <c r="H26" s="17">
        <v>296</v>
      </c>
      <c r="I26" s="17">
        <v>296</v>
      </c>
      <c r="J26" s="15">
        <f>VLOOKUP(F26,'[1]PRIMCO INDUSTRIES'!$C$3:$D$156,2,FALSE)</f>
        <v>275</v>
      </c>
      <c r="K26" s="18">
        <f>VLOOKUP(F26,'[1]PRIMCO INDUSTRIES'!$C$3:$E$152,3,FALSE)</f>
        <v>3.25</v>
      </c>
      <c r="L26" s="18">
        <f t="shared" si="0"/>
        <v>72</v>
      </c>
      <c r="M26" s="50">
        <f t="shared" si="1"/>
        <v>1034</v>
      </c>
      <c r="N26" s="41" t="s">
        <v>123</v>
      </c>
    </row>
    <row r="27" spans="1:14" s="39" customFormat="1">
      <c r="A27" s="49">
        <f t="shared" si="2"/>
        <v>24</v>
      </c>
      <c r="B27" s="15" t="s">
        <v>124</v>
      </c>
      <c r="C27" s="15" t="s">
        <v>125</v>
      </c>
      <c r="D27" s="15" t="s">
        <v>126</v>
      </c>
      <c r="E27" s="15" t="s">
        <v>7</v>
      </c>
      <c r="F27" s="16" t="s">
        <v>35</v>
      </c>
      <c r="G27" s="15">
        <v>11</v>
      </c>
      <c r="H27" s="17">
        <v>210</v>
      </c>
      <c r="I27" s="17">
        <v>300</v>
      </c>
      <c r="J27" s="15">
        <f>VLOOKUP(F27,'[1]PRIMCO INDUSTRIES'!$C$3:$D$156,2,FALSE)</f>
        <v>15</v>
      </c>
      <c r="K27" s="18">
        <f>VLOOKUP(F27,'[1]PRIMCO INDUSTRIES'!$C$3:$E$152,3,FALSE)</f>
        <v>2</v>
      </c>
      <c r="L27" s="18">
        <f t="shared" si="0"/>
        <v>33</v>
      </c>
      <c r="M27" s="50">
        <f t="shared" si="1"/>
        <v>633</v>
      </c>
      <c r="N27" s="41" t="s">
        <v>36</v>
      </c>
    </row>
    <row r="28" spans="1:14" s="39" customFormat="1">
      <c r="A28" s="49">
        <f t="shared" si="2"/>
        <v>25</v>
      </c>
      <c r="B28" s="15" t="s">
        <v>124</v>
      </c>
      <c r="C28" s="15" t="s">
        <v>127</v>
      </c>
      <c r="D28" s="15" t="s">
        <v>128</v>
      </c>
      <c r="E28" s="15" t="s">
        <v>7</v>
      </c>
      <c r="F28" s="16" t="s">
        <v>129</v>
      </c>
      <c r="G28" s="15">
        <v>12</v>
      </c>
      <c r="H28" s="17">
        <v>172</v>
      </c>
      <c r="I28" s="17">
        <v>172</v>
      </c>
      <c r="J28" s="15">
        <f>VLOOKUP(F28,'[1]PRIMCO INDUSTRIES'!$C$3:$D$156,2,FALSE)</f>
        <v>270</v>
      </c>
      <c r="K28" s="18">
        <f>VLOOKUP(F28,'[1]PRIMCO INDUSTRIES'!$C$3:$E$152,3,FALSE)</f>
        <v>3.25</v>
      </c>
      <c r="L28" s="18">
        <f t="shared" si="0"/>
        <v>36</v>
      </c>
      <c r="M28" s="50">
        <f t="shared" si="1"/>
        <v>595</v>
      </c>
      <c r="N28" s="41" t="s">
        <v>130</v>
      </c>
    </row>
    <row r="29" spans="1:14" s="39" customFormat="1">
      <c r="A29" s="49">
        <f t="shared" si="2"/>
        <v>26</v>
      </c>
      <c r="B29" s="15" t="s">
        <v>124</v>
      </c>
      <c r="C29" s="15" t="s">
        <v>131</v>
      </c>
      <c r="D29" s="15" t="s">
        <v>132</v>
      </c>
      <c r="E29" s="15" t="s">
        <v>7</v>
      </c>
      <c r="F29" s="16" t="s">
        <v>133</v>
      </c>
      <c r="G29" s="15">
        <v>20</v>
      </c>
      <c r="H29" s="17">
        <v>500</v>
      </c>
      <c r="I29" s="17">
        <v>500</v>
      </c>
      <c r="J29" s="15">
        <f>VLOOKUP(F29,'[1]PRIMCO INDUSTRIES'!$C$3:$D$156,2,FALSE)</f>
        <v>150</v>
      </c>
      <c r="K29" s="18">
        <f>VLOOKUP(F29,'[1]PRIMCO INDUSTRIES'!$C$3:$E$152,3,FALSE)</f>
        <v>2.75</v>
      </c>
      <c r="L29" s="18">
        <f t="shared" si="0"/>
        <v>60</v>
      </c>
      <c r="M29" s="50">
        <f t="shared" si="1"/>
        <v>1435</v>
      </c>
      <c r="N29" s="41" t="s">
        <v>134</v>
      </c>
    </row>
    <row r="30" spans="1:14" s="39" customFormat="1">
      <c r="A30" s="49">
        <f t="shared" si="2"/>
        <v>27</v>
      </c>
      <c r="B30" s="15" t="s">
        <v>124</v>
      </c>
      <c r="C30" s="15" t="s">
        <v>135</v>
      </c>
      <c r="D30" s="15" t="s">
        <v>136</v>
      </c>
      <c r="E30" s="15" t="s">
        <v>7</v>
      </c>
      <c r="F30" s="16" t="s">
        <v>133</v>
      </c>
      <c r="G30" s="15">
        <v>18</v>
      </c>
      <c r="H30" s="17">
        <v>328</v>
      </c>
      <c r="I30" s="17">
        <v>328</v>
      </c>
      <c r="J30" s="15">
        <f>VLOOKUP(F30,'[1]PRIMCO INDUSTRIES'!$C$3:$D$156,2,FALSE)</f>
        <v>150</v>
      </c>
      <c r="K30" s="18">
        <f>VLOOKUP(F30,'[1]PRIMCO INDUSTRIES'!$C$3:$E$152,3,FALSE)</f>
        <v>2.75</v>
      </c>
      <c r="L30" s="18">
        <f t="shared" si="0"/>
        <v>54</v>
      </c>
      <c r="M30" s="50">
        <f t="shared" si="1"/>
        <v>956</v>
      </c>
      <c r="N30" s="41" t="s">
        <v>134</v>
      </c>
    </row>
    <row r="31" spans="1:14" s="39" customFormat="1">
      <c r="A31" s="49">
        <f t="shared" si="2"/>
        <v>28</v>
      </c>
      <c r="B31" s="15" t="s">
        <v>124</v>
      </c>
      <c r="C31" s="15" t="s">
        <v>137</v>
      </c>
      <c r="D31" s="15" t="s">
        <v>138</v>
      </c>
      <c r="E31" s="15" t="s">
        <v>7</v>
      </c>
      <c r="F31" s="16" t="s">
        <v>133</v>
      </c>
      <c r="G31" s="15">
        <v>10</v>
      </c>
      <c r="H31" s="17">
        <v>200</v>
      </c>
      <c r="I31" s="17">
        <v>200</v>
      </c>
      <c r="J31" s="15">
        <f>VLOOKUP(F31,'[1]PRIMCO INDUSTRIES'!$C$3:$D$156,2,FALSE)</f>
        <v>150</v>
      </c>
      <c r="K31" s="18">
        <f>VLOOKUP(F31,'[1]PRIMCO INDUSTRIES'!$C$3:$E$152,3,FALSE)</f>
        <v>2.75</v>
      </c>
      <c r="L31" s="18">
        <f t="shared" si="0"/>
        <v>30</v>
      </c>
      <c r="M31" s="50">
        <f t="shared" si="1"/>
        <v>580</v>
      </c>
      <c r="N31" s="41" t="s">
        <v>134</v>
      </c>
    </row>
    <row r="32" spans="1:14" s="39" customFormat="1">
      <c r="A32" s="49">
        <f t="shared" si="2"/>
        <v>29</v>
      </c>
      <c r="B32" s="15" t="s">
        <v>124</v>
      </c>
      <c r="C32" s="15" t="s">
        <v>139</v>
      </c>
      <c r="D32" s="15" t="s">
        <v>140</v>
      </c>
      <c r="E32" s="15" t="s">
        <v>7</v>
      </c>
      <c r="F32" s="16" t="s">
        <v>141</v>
      </c>
      <c r="G32" s="15">
        <v>17</v>
      </c>
      <c r="H32" s="17">
        <v>198</v>
      </c>
      <c r="I32" s="17">
        <v>198</v>
      </c>
      <c r="J32" s="15">
        <f>VLOOKUP(F32,'[1]PRIMCO INDUSTRIES'!$C$3:$D$156,2,FALSE)</f>
        <v>145</v>
      </c>
      <c r="K32" s="18">
        <f>VLOOKUP(F32,'[1]PRIMCO INDUSTRIES'!$C$3:$E$152,3,FALSE)</f>
        <v>2.75</v>
      </c>
      <c r="L32" s="18">
        <f t="shared" si="0"/>
        <v>51</v>
      </c>
      <c r="M32" s="50">
        <f t="shared" si="1"/>
        <v>595.5</v>
      </c>
      <c r="N32" s="41" t="s">
        <v>142</v>
      </c>
    </row>
    <row r="33" spans="1:14" s="39" customFormat="1">
      <c r="A33" s="49">
        <f t="shared" si="2"/>
        <v>30</v>
      </c>
      <c r="B33" s="15" t="s">
        <v>124</v>
      </c>
      <c r="C33" s="15" t="s">
        <v>143</v>
      </c>
      <c r="D33" s="15" t="s">
        <v>144</v>
      </c>
      <c r="E33" s="15" t="s">
        <v>7</v>
      </c>
      <c r="F33" s="16" t="s">
        <v>17</v>
      </c>
      <c r="G33" s="15">
        <v>5</v>
      </c>
      <c r="H33" s="17">
        <v>50</v>
      </c>
      <c r="I33" s="17">
        <v>50</v>
      </c>
      <c r="J33" s="15">
        <f>VLOOKUP(F33,'[1]PRIMCO INDUSTRIES'!$C$3:$D$156,2,FALSE)</f>
        <v>280</v>
      </c>
      <c r="K33" s="18">
        <f>VLOOKUP(F33,'[1]PRIMCO INDUSTRIES'!$C$3:$E$152,3,FALSE)</f>
        <v>3.25</v>
      </c>
      <c r="L33" s="18">
        <f t="shared" si="0"/>
        <v>15</v>
      </c>
      <c r="M33" s="50">
        <f t="shared" si="1"/>
        <v>177.5</v>
      </c>
      <c r="N33" s="41" t="s">
        <v>18</v>
      </c>
    </row>
    <row r="34" spans="1:14" s="39" customFormat="1">
      <c r="A34" s="49">
        <f t="shared" si="2"/>
        <v>31</v>
      </c>
      <c r="B34" s="15" t="s">
        <v>145</v>
      </c>
      <c r="C34" s="15" t="s">
        <v>146</v>
      </c>
      <c r="D34" s="15" t="s">
        <v>147</v>
      </c>
      <c r="E34" s="15" t="s">
        <v>7</v>
      </c>
      <c r="F34" s="16" t="s">
        <v>41</v>
      </c>
      <c r="G34" s="15">
        <v>22</v>
      </c>
      <c r="H34" s="17">
        <v>322</v>
      </c>
      <c r="I34" s="17">
        <v>322</v>
      </c>
      <c r="J34" s="15">
        <f>VLOOKUP(F34,'[1]PRIMCO INDUSTRIES'!$C$3:$D$156,2,FALSE)</f>
        <v>50</v>
      </c>
      <c r="K34" s="18">
        <f>VLOOKUP(F34,'[1]PRIMCO INDUSTRIES'!$C$3:$E$152,3,FALSE)</f>
        <v>2</v>
      </c>
      <c r="L34" s="18">
        <f t="shared" si="0"/>
        <v>66</v>
      </c>
      <c r="M34" s="50">
        <f t="shared" si="1"/>
        <v>710</v>
      </c>
      <c r="N34" s="41" t="s">
        <v>42</v>
      </c>
    </row>
    <row r="35" spans="1:14" s="39" customFormat="1">
      <c r="A35" s="49">
        <f t="shared" si="2"/>
        <v>32</v>
      </c>
      <c r="B35" s="15" t="s">
        <v>145</v>
      </c>
      <c r="C35" s="15" t="s">
        <v>148</v>
      </c>
      <c r="D35" s="15" t="s">
        <v>149</v>
      </c>
      <c r="E35" s="15" t="s">
        <v>7</v>
      </c>
      <c r="F35" s="16" t="s">
        <v>26</v>
      </c>
      <c r="G35" s="15">
        <v>2</v>
      </c>
      <c r="H35" s="17">
        <v>8</v>
      </c>
      <c r="I35" s="17">
        <v>50</v>
      </c>
      <c r="J35" s="15">
        <f>VLOOKUP(F35,'[1]PRIMCO INDUSTRIES'!$C$3:$D$156,2,FALSE)</f>
        <v>140</v>
      </c>
      <c r="K35" s="18">
        <f>VLOOKUP(F35,'[1]PRIMCO INDUSTRIES'!$C$3:$E$152,3,FALSE)</f>
        <v>2.75</v>
      </c>
      <c r="L35" s="18">
        <f t="shared" si="0"/>
        <v>6</v>
      </c>
      <c r="M35" s="50">
        <f t="shared" si="1"/>
        <v>143.5</v>
      </c>
      <c r="N35" s="41" t="s">
        <v>27</v>
      </c>
    </row>
    <row r="36" spans="1:14" s="39" customFormat="1">
      <c r="A36" s="49">
        <f t="shared" si="2"/>
        <v>33</v>
      </c>
      <c r="B36" s="15" t="s">
        <v>150</v>
      </c>
      <c r="C36" s="15" t="s">
        <v>151</v>
      </c>
      <c r="D36" s="15" t="s">
        <v>152</v>
      </c>
      <c r="E36" s="15" t="s">
        <v>7</v>
      </c>
      <c r="F36" s="16" t="s">
        <v>39</v>
      </c>
      <c r="G36" s="15">
        <v>1</v>
      </c>
      <c r="H36" s="17">
        <v>20</v>
      </c>
      <c r="I36" s="17">
        <v>20</v>
      </c>
      <c r="J36" s="15">
        <f>VLOOKUP(F36,'[1]PRIMCO INDUSTRIES'!$C$3:$D$156,2,FALSE)</f>
        <v>40</v>
      </c>
      <c r="K36" s="18">
        <f>VLOOKUP(F36,'[1]PRIMCO INDUSTRIES'!$C$3:$E$152,3,FALSE)</f>
        <v>2</v>
      </c>
      <c r="L36" s="18">
        <f t="shared" si="0"/>
        <v>3</v>
      </c>
      <c r="M36" s="50">
        <f t="shared" si="1"/>
        <v>43</v>
      </c>
      <c r="N36" s="41" t="s">
        <v>40</v>
      </c>
    </row>
    <row r="37" spans="1:14" s="39" customFormat="1">
      <c r="A37" s="49">
        <f t="shared" si="2"/>
        <v>34</v>
      </c>
      <c r="B37" s="15" t="s">
        <v>153</v>
      </c>
      <c r="C37" s="15" t="s">
        <v>154</v>
      </c>
      <c r="D37" s="15" t="s">
        <v>155</v>
      </c>
      <c r="E37" s="15" t="s">
        <v>7</v>
      </c>
      <c r="F37" s="16" t="s">
        <v>156</v>
      </c>
      <c r="G37" s="15">
        <v>48</v>
      </c>
      <c r="H37" s="17">
        <v>602.6</v>
      </c>
      <c r="I37" s="17">
        <v>602.6</v>
      </c>
      <c r="J37" s="15">
        <f>VLOOKUP(F37,'[1]PRIMCO INDUSTRIES'!$C$3:$D$156,2,FALSE)</f>
        <v>160</v>
      </c>
      <c r="K37" s="18">
        <f>VLOOKUP(F37,'[1]PRIMCO INDUSTRIES'!$C$3:$E$152,3,FALSE)</f>
        <v>2.75</v>
      </c>
      <c r="L37" s="18">
        <f t="shared" si="0"/>
        <v>144</v>
      </c>
      <c r="M37" s="50">
        <f t="shared" si="1"/>
        <v>1801.15</v>
      </c>
      <c r="N37" s="41" t="s">
        <v>157</v>
      </c>
    </row>
    <row r="38" spans="1:14" s="39" customFormat="1">
      <c r="A38" s="49">
        <f t="shared" si="2"/>
        <v>35</v>
      </c>
      <c r="B38" s="15" t="s">
        <v>158</v>
      </c>
      <c r="C38" s="15" t="s">
        <v>159</v>
      </c>
      <c r="D38" s="15" t="s">
        <v>160</v>
      </c>
      <c r="E38" s="15" t="s">
        <v>7</v>
      </c>
      <c r="F38" s="16" t="s">
        <v>161</v>
      </c>
      <c r="G38" s="15">
        <v>7</v>
      </c>
      <c r="H38" s="17">
        <v>56</v>
      </c>
      <c r="I38" s="17">
        <v>300</v>
      </c>
      <c r="J38" s="15">
        <f>VLOOKUP(F38,'[1]PRIMCO INDUSTRIES'!$C$3:$D$156,2,FALSE)</f>
        <v>30</v>
      </c>
      <c r="K38" s="18">
        <f>VLOOKUP(F38,'[1]PRIMCO INDUSTRIES'!$C$3:$E$152,3,FALSE)</f>
        <v>2</v>
      </c>
      <c r="L38" s="18">
        <f t="shared" si="0"/>
        <v>21</v>
      </c>
      <c r="M38" s="50">
        <f t="shared" si="1"/>
        <v>621</v>
      </c>
      <c r="N38" s="41" t="s">
        <v>162</v>
      </c>
    </row>
    <row r="39" spans="1:14" s="39" customFormat="1">
      <c r="A39" s="49">
        <f t="shared" si="2"/>
        <v>36</v>
      </c>
      <c r="B39" s="15" t="s">
        <v>158</v>
      </c>
      <c r="C39" s="15" t="s">
        <v>163</v>
      </c>
      <c r="D39" s="15" t="s">
        <v>164</v>
      </c>
      <c r="E39" s="15" t="s">
        <v>7</v>
      </c>
      <c r="F39" s="16" t="s">
        <v>165</v>
      </c>
      <c r="G39" s="15">
        <v>30</v>
      </c>
      <c r="H39" s="17">
        <v>394</v>
      </c>
      <c r="I39" s="17">
        <v>394</v>
      </c>
      <c r="J39" s="15">
        <f>VLOOKUP(F39,'[1]PRIMCO INDUSTRIES'!$C$3:$D$156,2,FALSE)</f>
        <v>265</v>
      </c>
      <c r="K39" s="18">
        <f>VLOOKUP(F39,'[1]PRIMCO INDUSTRIES'!$C$3:$E$152,3,FALSE)</f>
        <v>3.25</v>
      </c>
      <c r="L39" s="18">
        <f t="shared" si="0"/>
        <v>90</v>
      </c>
      <c r="M39" s="50">
        <f t="shared" si="1"/>
        <v>1370.5</v>
      </c>
      <c r="N39" s="41" t="s">
        <v>166</v>
      </c>
    </row>
    <row r="40" spans="1:14" s="39" customFormat="1">
      <c r="A40" s="49">
        <f t="shared" si="2"/>
        <v>37</v>
      </c>
      <c r="B40" s="15" t="s">
        <v>158</v>
      </c>
      <c r="C40" s="15" t="s">
        <v>167</v>
      </c>
      <c r="D40" s="15" t="s">
        <v>168</v>
      </c>
      <c r="E40" s="15" t="s">
        <v>7</v>
      </c>
      <c r="F40" s="16" t="s">
        <v>44</v>
      </c>
      <c r="G40" s="15">
        <v>9</v>
      </c>
      <c r="H40" s="17">
        <v>30</v>
      </c>
      <c r="I40" s="17">
        <v>150</v>
      </c>
      <c r="J40" s="15">
        <f>VLOOKUP(F40,'[1]PRIMCO INDUSTRIES'!$C$3:$D$156,2,FALSE)</f>
        <v>130</v>
      </c>
      <c r="K40" s="18">
        <f>VLOOKUP(F40,'[1]PRIMCO INDUSTRIES'!$C$3:$E$152,3,FALSE)</f>
        <v>2.75</v>
      </c>
      <c r="L40" s="18">
        <f t="shared" si="0"/>
        <v>27</v>
      </c>
      <c r="M40" s="50">
        <f t="shared" si="1"/>
        <v>439.5</v>
      </c>
      <c r="N40" s="41" t="s">
        <v>45</v>
      </c>
    </row>
    <row r="41" spans="1:14" s="39" customFormat="1">
      <c r="A41" s="49">
        <f t="shared" si="2"/>
        <v>38</v>
      </c>
      <c r="B41" s="19" t="s">
        <v>158</v>
      </c>
      <c r="C41" s="19" t="s">
        <v>169</v>
      </c>
      <c r="D41" s="19" t="s">
        <v>170</v>
      </c>
      <c r="E41" s="19" t="s">
        <v>7</v>
      </c>
      <c r="F41" s="20" t="s">
        <v>44</v>
      </c>
      <c r="G41" s="19">
        <v>4</v>
      </c>
      <c r="H41" s="21">
        <v>24</v>
      </c>
      <c r="I41" s="21">
        <v>150</v>
      </c>
      <c r="J41" s="19">
        <f>VLOOKUP(F41,'[1]PRIMCO INDUSTRIES'!$C$3:$D$156,2,FALSE)</f>
        <v>130</v>
      </c>
      <c r="K41" s="22">
        <f>VLOOKUP(F41,'[1]PRIMCO INDUSTRIES'!$C$3:$E$152,3,FALSE)</f>
        <v>2.75</v>
      </c>
      <c r="L41" s="22">
        <f t="shared" si="0"/>
        <v>12</v>
      </c>
      <c r="M41" s="51">
        <f t="shared" si="1"/>
        <v>424.5</v>
      </c>
      <c r="N41" s="42" t="s">
        <v>45</v>
      </c>
    </row>
    <row r="42" spans="1:14" s="39" customFormat="1">
      <c r="A42" s="49">
        <f t="shared" si="2"/>
        <v>39</v>
      </c>
      <c r="B42" s="15" t="s">
        <v>158</v>
      </c>
      <c r="C42" s="15" t="s">
        <v>171</v>
      </c>
      <c r="D42" s="15" t="s">
        <v>172</v>
      </c>
      <c r="E42" s="15" t="s">
        <v>7</v>
      </c>
      <c r="F42" s="16" t="s">
        <v>26</v>
      </c>
      <c r="G42" s="15">
        <v>40</v>
      </c>
      <c r="H42" s="17">
        <v>1000</v>
      </c>
      <c r="I42" s="17">
        <v>1000</v>
      </c>
      <c r="J42" s="15">
        <f>VLOOKUP(F42,'[1]PRIMCO INDUSTRIES'!$C$3:$D$156,2,FALSE)</f>
        <v>140</v>
      </c>
      <c r="K42" s="18">
        <f>VLOOKUP(F42,'[1]PRIMCO INDUSTRIES'!$C$3:$E$152,3,FALSE)</f>
        <v>2.75</v>
      </c>
      <c r="L42" s="18">
        <f t="shared" si="0"/>
        <v>120</v>
      </c>
      <c r="M42" s="50">
        <f t="shared" si="1"/>
        <v>2870</v>
      </c>
      <c r="N42" s="41" t="s">
        <v>27</v>
      </c>
    </row>
    <row r="43" spans="1:14" s="39" customFormat="1" ht="30">
      <c r="A43" s="49">
        <f t="shared" si="2"/>
        <v>40</v>
      </c>
      <c r="B43" s="19" t="s">
        <v>158</v>
      </c>
      <c r="C43" s="19" t="s">
        <v>173</v>
      </c>
      <c r="D43" s="19" t="s">
        <v>174</v>
      </c>
      <c r="E43" s="19" t="s">
        <v>7</v>
      </c>
      <c r="F43" s="20" t="s">
        <v>175</v>
      </c>
      <c r="G43" s="19">
        <v>3</v>
      </c>
      <c r="H43" s="21">
        <v>18</v>
      </c>
      <c r="I43" s="21">
        <v>100</v>
      </c>
      <c r="J43" s="19">
        <f>VLOOKUP(F43,'[1]PRIMCO INDUSTRIES'!$C$3:$D$156,2,FALSE)</f>
        <v>25</v>
      </c>
      <c r="K43" s="22">
        <f>VLOOKUP(F43,'[1]PRIMCO INDUSTRIES'!$C$3:$E$152,3,FALSE)</f>
        <v>2</v>
      </c>
      <c r="L43" s="22">
        <f t="shared" si="0"/>
        <v>9</v>
      </c>
      <c r="M43" s="51">
        <f t="shared" si="1"/>
        <v>209</v>
      </c>
      <c r="N43" s="42" t="s">
        <v>176</v>
      </c>
    </row>
    <row r="44" spans="1:14" s="39" customFormat="1">
      <c r="A44" s="49">
        <f t="shared" si="2"/>
        <v>41</v>
      </c>
      <c r="B44" s="15" t="s">
        <v>158</v>
      </c>
      <c r="C44" s="15" t="s">
        <v>177</v>
      </c>
      <c r="D44" s="15" t="s">
        <v>178</v>
      </c>
      <c r="E44" s="15" t="s">
        <v>7</v>
      </c>
      <c r="F44" s="16" t="s">
        <v>28</v>
      </c>
      <c r="G44" s="15">
        <v>34</v>
      </c>
      <c r="H44" s="17">
        <v>596</v>
      </c>
      <c r="I44" s="17">
        <v>596</v>
      </c>
      <c r="J44" s="15">
        <f>VLOOKUP(F44,'[1]PRIMCO INDUSTRIES'!$C$3:$D$156,2,FALSE)</f>
        <v>100</v>
      </c>
      <c r="K44" s="18">
        <f>VLOOKUP(F44,'[1]PRIMCO INDUSTRIES'!$C$3:$E$152,3,FALSE)</f>
        <v>2</v>
      </c>
      <c r="L44" s="18">
        <f t="shared" si="0"/>
        <v>102</v>
      </c>
      <c r="M44" s="50">
        <f t="shared" si="1"/>
        <v>1294</v>
      </c>
      <c r="N44" s="41" t="s">
        <v>43</v>
      </c>
    </row>
    <row r="45" spans="1:14" s="39" customFormat="1">
      <c r="A45" s="49">
        <f t="shared" si="2"/>
        <v>42</v>
      </c>
      <c r="B45" s="15" t="s">
        <v>179</v>
      </c>
      <c r="C45" s="15" t="s">
        <v>180</v>
      </c>
      <c r="D45" s="15" t="s">
        <v>181</v>
      </c>
      <c r="E45" s="15" t="s">
        <v>7</v>
      </c>
      <c r="F45" s="16" t="s">
        <v>33</v>
      </c>
      <c r="G45" s="15">
        <v>66</v>
      </c>
      <c r="H45" s="17">
        <v>1650</v>
      </c>
      <c r="I45" s="17">
        <v>1650</v>
      </c>
      <c r="J45" s="15">
        <f>VLOOKUP(F45,'[1]PRIMCO INDUSTRIES'!$C$3:$D$156,2,FALSE)</f>
        <v>250</v>
      </c>
      <c r="K45" s="18">
        <f>VLOOKUP(F45,'[1]PRIMCO INDUSTRIES'!$C$3:$E$152,3,FALSE)</f>
        <v>2.75</v>
      </c>
      <c r="L45" s="18">
        <f t="shared" si="0"/>
        <v>198</v>
      </c>
      <c r="M45" s="50">
        <f t="shared" si="1"/>
        <v>4735.5</v>
      </c>
      <c r="N45" s="41" t="s">
        <v>37</v>
      </c>
    </row>
    <row r="46" spans="1:14" s="39" customFormat="1">
      <c r="A46" s="49">
        <f t="shared" si="2"/>
        <v>43</v>
      </c>
      <c r="B46" s="15" t="s">
        <v>179</v>
      </c>
      <c r="C46" s="15" t="s">
        <v>182</v>
      </c>
      <c r="D46" s="15" t="s">
        <v>183</v>
      </c>
      <c r="E46" s="15" t="s">
        <v>7</v>
      </c>
      <c r="F46" s="16" t="s">
        <v>33</v>
      </c>
      <c r="G46" s="15">
        <v>13</v>
      </c>
      <c r="H46" s="17">
        <v>78</v>
      </c>
      <c r="I46" s="17">
        <v>78</v>
      </c>
      <c r="J46" s="15">
        <f>VLOOKUP(F46,'[1]PRIMCO INDUSTRIES'!$C$3:$D$156,2,FALSE)</f>
        <v>250</v>
      </c>
      <c r="K46" s="18">
        <f>VLOOKUP(F46,'[1]PRIMCO INDUSTRIES'!$C$3:$E$152,3,FALSE)</f>
        <v>2.75</v>
      </c>
      <c r="L46" s="18">
        <f t="shared" si="0"/>
        <v>39</v>
      </c>
      <c r="M46" s="50">
        <f t="shared" si="1"/>
        <v>253.5</v>
      </c>
      <c r="N46" s="41" t="s">
        <v>37</v>
      </c>
    </row>
    <row r="47" spans="1:14" s="39" customFormat="1">
      <c r="A47" s="49">
        <f t="shared" si="2"/>
        <v>44</v>
      </c>
      <c r="B47" s="15" t="s">
        <v>179</v>
      </c>
      <c r="C47" s="15" t="s">
        <v>184</v>
      </c>
      <c r="D47" s="15" t="s">
        <v>185</v>
      </c>
      <c r="E47" s="15" t="s">
        <v>7</v>
      </c>
      <c r="F47" s="16" t="s">
        <v>186</v>
      </c>
      <c r="G47" s="15">
        <v>32</v>
      </c>
      <c r="H47" s="17">
        <v>378.8</v>
      </c>
      <c r="I47" s="17">
        <v>378.8</v>
      </c>
      <c r="J47" s="15">
        <f>VLOOKUP(F47,'[1]PRIMCO INDUSTRIES'!$C$3:$D$156,2,FALSE)</f>
        <v>200</v>
      </c>
      <c r="K47" s="18">
        <f>VLOOKUP(F47,'[1]PRIMCO INDUSTRIES'!$C$3:$E$152,3,FALSE)</f>
        <v>2.75</v>
      </c>
      <c r="L47" s="18">
        <f t="shared" si="0"/>
        <v>96</v>
      </c>
      <c r="M47" s="50">
        <f t="shared" si="1"/>
        <v>1137.7</v>
      </c>
      <c r="N47" s="41" t="s">
        <v>187</v>
      </c>
    </row>
    <row r="48" spans="1:14" s="39" customFormat="1">
      <c r="A48" s="49">
        <f t="shared" si="2"/>
        <v>45</v>
      </c>
      <c r="B48" s="15" t="s">
        <v>179</v>
      </c>
      <c r="C48" s="15" t="s">
        <v>188</v>
      </c>
      <c r="D48" s="15" t="s">
        <v>189</v>
      </c>
      <c r="E48" s="15" t="s">
        <v>7</v>
      </c>
      <c r="F48" s="16" t="s">
        <v>108</v>
      </c>
      <c r="G48" s="15">
        <v>10</v>
      </c>
      <c r="H48" s="17">
        <v>222</v>
      </c>
      <c r="I48" s="17">
        <v>300</v>
      </c>
      <c r="J48" s="15">
        <f>VLOOKUP(F48,'[1]PRIMCO INDUSTRIES'!$C$3:$D$156,2,FALSE)</f>
        <v>270</v>
      </c>
      <c r="K48" s="18">
        <f>VLOOKUP(F48,'[1]PRIMCO INDUSTRIES'!$C$3:$E$152,3,FALSE)</f>
        <v>3.25</v>
      </c>
      <c r="L48" s="18">
        <f t="shared" si="0"/>
        <v>30</v>
      </c>
      <c r="M48" s="50">
        <f t="shared" si="1"/>
        <v>1005</v>
      </c>
      <c r="N48" s="41" t="s">
        <v>109</v>
      </c>
    </row>
    <row r="49" spans="1:15" s="39" customFormat="1">
      <c r="A49" s="49">
        <f t="shared" si="2"/>
        <v>46</v>
      </c>
      <c r="B49" s="15" t="s">
        <v>179</v>
      </c>
      <c r="C49" s="15" t="s">
        <v>190</v>
      </c>
      <c r="D49" s="15" t="s">
        <v>191</v>
      </c>
      <c r="E49" s="15" t="s">
        <v>7</v>
      </c>
      <c r="F49" s="16" t="s">
        <v>23</v>
      </c>
      <c r="G49" s="15">
        <v>23</v>
      </c>
      <c r="H49" s="17">
        <v>360</v>
      </c>
      <c r="I49" s="17">
        <v>360</v>
      </c>
      <c r="J49" s="15">
        <f>VLOOKUP(F49,'[1]PRIMCO INDUSTRIES'!$C$3:$D$156,2,FALSE)</f>
        <v>290</v>
      </c>
      <c r="K49" s="18">
        <f>VLOOKUP(F49,'[1]PRIMCO INDUSTRIES'!$C$3:$E$152,3,FALSE)</f>
        <v>3.25</v>
      </c>
      <c r="L49" s="18">
        <f t="shared" si="0"/>
        <v>69</v>
      </c>
      <c r="M49" s="50">
        <f t="shared" si="1"/>
        <v>1239</v>
      </c>
      <c r="N49" s="41" t="s">
        <v>24</v>
      </c>
    </row>
    <row r="50" spans="1:15" s="39" customFormat="1">
      <c r="A50" s="49">
        <f t="shared" si="2"/>
        <v>47</v>
      </c>
      <c r="B50" s="15" t="s">
        <v>179</v>
      </c>
      <c r="C50" s="15" t="s">
        <v>192</v>
      </c>
      <c r="D50" s="15" t="s">
        <v>193</v>
      </c>
      <c r="E50" s="15" t="s">
        <v>7</v>
      </c>
      <c r="F50" s="16" t="s">
        <v>15</v>
      </c>
      <c r="G50" s="15">
        <v>21</v>
      </c>
      <c r="H50" s="17">
        <v>306</v>
      </c>
      <c r="I50" s="17">
        <v>306</v>
      </c>
      <c r="J50" s="15">
        <f>VLOOKUP(F50,'[1]PRIMCO INDUSTRIES'!$C$3:$D$156,2,FALSE)</f>
        <v>180</v>
      </c>
      <c r="K50" s="18">
        <f>VLOOKUP(F50,'[1]PRIMCO INDUSTRIES'!$C$3:$E$152,3,FALSE)</f>
        <v>2.75</v>
      </c>
      <c r="L50" s="18">
        <f t="shared" si="0"/>
        <v>63</v>
      </c>
      <c r="M50" s="50">
        <f t="shared" si="1"/>
        <v>904.5</v>
      </c>
      <c r="N50" s="41" t="s">
        <v>38</v>
      </c>
    </row>
    <row r="51" spans="1:15" s="39" customFormat="1">
      <c r="A51" s="49">
        <f t="shared" si="2"/>
        <v>48</v>
      </c>
      <c r="B51" s="15" t="s">
        <v>179</v>
      </c>
      <c r="C51" s="15" t="s">
        <v>194</v>
      </c>
      <c r="D51" s="15" t="s">
        <v>195</v>
      </c>
      <c r="E51" s="15" t="s">
        <v>7</v>
      </c>
      <c r="F51" s="16" t="s">
        <v>93</v>
      </c>
      <c r="G51" s="15">
        <v>39</v>
      </c>
      <c r="H51" s="17">
        <v>398</v>
      </c>
      <c r="I51" s="17">
        <v>398</v>
      </c>
      <c r="J51" s="15">
        <f>VLOOKUP(F51,'[1]PRIMCO INDUSTRIES'!$C$3:$D$156,2,FALSE)</f>
        <v>200</v>
      </c>
      <c r="K51" s="18">
        <f>VLOOKUP(F51,'[1]PRIMCO INDUSTRIES'!$C$3:$E$152,3,FALSE)</f>
        <v>2.75</v>
      </c>
      <c r="L51" s="18">
        <f t="shared" si="0"/>
        <v>117</v>
      </c>
      <c r="M51" s="50">
        <f t="shared" si="1"/>
        <v>1211.5</v>
      </c>
      <c r="N51" s="41" t="s">
        <v>196</v>
      </c>
    </row>
    <row r="52" spans="1:15" s="39" customFormat="1">
      <c r="A52" s="49">
        <f t="shared" si="2"/>
        <v>49</v>
      </c>
      <c r="B52" s="15" t="s">
        <v>179</v>
      </c>
      <c r="C52" s="15" t="s">
        <v>197</v>
      </c>
      <c r="D52" s="15" t="s">
        <v>198</v>
      </c>
      <c r="E52" s="15" t="s">
        <v>7</v>
      </c>
      <c r="F52" s="16" t="s">
        <v>199</v>
      </c>
      <c r="G52" s="15">
        <v>30</v>
      </c>
      <c r="H52" s="17">
        <v>200</v>
      </c>
      <c r="I52" s="17">
        <v>200</v>
      </c>
      <c r="J52" s="15">
        <f>VLOOKUP(F52,'[1]PRIMCO INDUSTRIES'!$C$3:$D$156,2,FALSE)</f>
        <v>220</v>
      </c>
      <c r="K52" s="18">
        <f>VLOOKUP(F52,'[1]PRIMCO INDUSTRIES'!$C$3:$E$152,3,FALSE)</f>
        <v>2.75</v>
      </c>
      <c r="L52" s="18">
        <f t="shared" si="0"/>
        <v>90</v>
      </c>
      <c r="M52" s="50">
        <f t="shared" si="1"/>
        <v>640</v>
      </c>
      <c r="N52" s="41" t="s">
        <v>200</v>
      </c>
    </row>
    <row r="53" spans="1:15" s="39" customFormat="1" ht="30" customHeight="1">
      <c r="A53" s="49">
        <f t="shared" si="2"/>
        <v>50</v>
      </c>
      <c r="B53" s="15" t="s">
        <v>179</v>
      </c>
      <c r="C53" s="15" t="s">
        <v>201</v>
      </c>
      <c r="D53" s="15" t="s">
        <v>202</v>
      </c>
      <c r="E53" s="15" t="s">
        <v>7</v>
      </c>
      <c r="F53" s="40" t="s">
        <v>203</v>
      </c>
      <c r="G53" s="15">
        <v>31</v>
      </c>
      <c r="H53" s="17">
        <v>616</v>
      </c>
      <c r="I53" s="17">
        <v>616</v>
      </c>
      <c r="J53" s="15">
        <f>VLOOKUP(F53,'[1]PRIMCO INDUSTRIES'!$C$3:$D$156,2,FALSE)</f>
        <v>100</v>
      </c>
      <c r="K53" s="18">
        <f>VLOOKUP(F53,'[1]PRIMCO INDUSTRIES'!$C$3:$E$152,3,FALSE)</f>
        <v>2</v>
      </c>
      <c r="L53" s="18">
        <f t="shared" si="0"/>
        <v>93</v>
      </c>
      <c r="M53" s="50">
        <f t="shared" si="1"/>
        <v>1325</v>
      </c>
      <c r="N53" s="41" t="s">
        <v>204</v>
      </c>
    </row>
    <row r="54" spans="1:15" s="39" customFormat="1">
      <c r="A54" s="49">
        <f t="shared" si="2"/>
        <v>51</v>
      </c>
      <c r="B54" s="15" t="s">
        <v>179</v>
      </c>
      <c r="C54" s="15" t="s">
        <v>205</v>
      </c>
      <c r="D54" s="15" t="s">
        <v>206</v>
      </c>
      <c r="E54" s="15" t="s">
        <v>7</v>
      </c>
      <c r="F54" s="16" t="s">
        <v>199</v>
      </c>
      <c r="G54" s="15">
        <v>20</v>
      </c>
      <c r="H54" s="17">
        <v>146</v>
      </c>
      <c r="I54" s="17">
        <v>146</v>
      </c>
      <c r="J54" s="15">
        <f>VLOOKUP(F54,'[1]PRIMCO INDUSTRIES'!$C$3:$D$156,2,FALSE)</f>
        <v>220</v>
      </c>
      <c r="K54" s="18">
        <f>VLOOKUP(F54,'[1]PRIMCO INDUSTRIES'!$C$3:$E$152,3,FALSE)</f>
        <v>2.75</v>
      </c>
      <c r="L54" s="18">
        <f t="shared" si="0"/>
        <v>60</v>
      </c>
      <c r="M54" s="50">
        <f t="shared" si="1"/>
        <v>461.5</v>
      </c>
      <c r="N54" s="41" t="s">
        <v>200</v>
      </c>
    </row>
    <row r="55" spans="1:15" s="39" customFormat="1">
      <c r="A55" s="49">
        <f t="shared" si="2"/>
        <v>52</v>
      </c>
      <c r="B55" s="15" t="s">
        <v>179</v>
      </c>
      <c r="C55" s="15" t="s">
        <v>207</v>
      </c>
      <c r="D55" s="15" t="s">
        <v>208</v>
      </c>
      <c r="E55" s="15" t="s">
        <v>7</v>
      </c>
      <c r="F55" s="16" t="s">
        <v>199</v>
      </c>
      <c r="G55" s="15">
        <v>19</v>
      </c>
      <c r="H55" s="17">
        <v>319</v>
      </c>
      <c r="I55" s="17">
        <v>319</v>
      </c>
      <c r="J55" s="15">
        <f>VLOOKUP(F55,'[1]PRIMCO INDUSTRIES'!$C$3:$D$156,2,FALSE)</f>
        <v>220</v>
      </c>
      <c r="K55" s="18">
        <f>VLOOKUP(F55,'[1]PRIMCO INDUSTRIES'!$C$3:$E$152,3,FALSE)</f>
        <v>2.75</v>
      </c>
      <c r="L55" s="18">
        <f t="shared" si="0"/>
        <v>57</v>
      </c>
      <c r="M55" s="50">
        <f t="shared" si="1"/>
        <v>934.25</v>
      </c>
      <c r="N55" s="41" t="s">
        <v>200</v>
      </c>
    </row>
    <row r="56" spans="1:15" s="39" customFormat="1">
      <c r="A56" s="49">
        <f t="shared" si="2"/>
        <v>53</v>
      </c>
      <c r="B56" s="15" t="s">
        <v>179</v>
      </c>
      <c r="C56" s="15" t="s">
        <v>209</v>
      </c>
      <c r="D56" s="15" t="s">
        <v>210</v>
      </c>
      <c r="E56" s="15" t="s">
        <v>7</v>
      </c>
      <c r="F56" s="16" t="s">
        <v>199</v>
      </c>
      <c r="G56" s="15">
        <v>3</v>
      </c>
      <c r="H56" s="17">
        <v>20</v>
      </c>
      <c r="I56" s="17">
        <v>20</v>
      </c>
      <c r="J56" s="15">
        <f>VLOOKUP(F56,'[1]PRIMCO INDUSTRIES'!$C$3:$D$156,2,FALSE)</f>
        <v>220</v>
      </c>
      <c r="K56" s="18">
        <f>VLOOKUP(F56,'[1]PRIMCO INDUSTRIES'!$C$3:$E$152,3,FALSE)</f>
        <v>2.75</v>
      </c>
      <c r="L56" s="18">
        <f t="shared" si="0"/>
        <v>9</v>
      </c>
      <c r="M56" s="50">
        <f t="shared" si="1"/>
        <v>64</v>
      </c>
      <c r="N56" s="41" t="s">
        <v>200</v>
      </c>
    </row>
    <row r="57" spans="1:15" s="39" customFormat="1">
      <c r="A57" s="49">
        <f t="shared" si="2"/>
        <v>54</v>
      </c>
      <c r="B57" s="15" t="s">
        <v>179</v>
      </c>
      <c r="C57" s="15" t="s">
        <v>211</v>
      </c>
      <c r="D57" s="15" t="s">
        <v>212</v>
      </c>
      <c r="E57" s="15" t="s">
        <v>7</v>
      </c>
      <c r="F57" s="16" t="s">
        <v>22</v>
      </c>
      <c r="G57" s="15">
        <v>11</v>
      </c>
      <c r="H57" s="17">
        <v>166</v>
      </c>
      <c r="I57" s="17">
        <v>300</v>
      </c>
      <c r="J57" s="15">
        <f>VLOOKUP(F57,'[1]PRIMCO INDUSTRIES'!$C$3:$D$156,2,FALSE)</f>
        <v>225</v>
      </c>
      <c r="K57" s="18">
        <f>VLOOKUP(F57,'[1]PRIMCO INDUSTRIES'!$C$3:$E$152,3,FALSE)</f>
        <v>2.75</v>
      </c>
      <c r="L57" s="18">
        <f t="shared" si="0"/>
        <v>33</v>
      </c>
      <c r="M57" s="50">
        <f t="shared" si="1"/>
        <v>858</v>
      </c>
      <c r="N57" s="41" t="s">
        <v>119</v>
      </c>
    </row>
    <row r="58" spans="1:15" s="39" customFormat="1" ht="15.75" thickBot="1">
      <c r="A58" s="57">
        <f t="shared" si="2"/>
        <v>55</v>
      </c>
      <c r="B58" s="58" t="s">
        <v>179</v>
      </c>
      <c r="C58" s="58" t="s">
        <v>213</v>
      </c>
      <c r="D58" s="58" t="s">
        <v>214</v>
      </c>
      <c r="E58" s="58" t="s">
        <v>7</v>
      </c>
      <c r="F58" s="59" t="s">
        <v>199</v>
      </c>
      <c r="G58" s="58">
        <v>1</v>
      </c>
      <c r="H58" s="60">
        <v>6</v>
      </c>
      <c r="I58" s="60">
        <v>6</v>
      </c>
      <c r="J58" s="58">
        <f>VLOOKUP(F58,'[1]PRIMCO INDUSTRIES'!$C$3:$D$156,2,FALSE)</f>
        <v>220</v>
      </c>
      <c r="K58" s="61">
        <f>VLOOKUP(F58,'[1]PRIMCO INDUSTRIES'!$C$3:$E$152,3,FALSE)</f>
        <v>2.75</v>
      </c>
      <c r="L58" s="61">
        <f t="shared" si="0"/>
        <v>3</v>
      </c>
      <c r="M58" s="62">
        <f t="shared" si="1"/>
        <v>19.5</v>
      </c>
      <c r="N58" s="42" t="s">
        <v>200</v>
      </c>
    </row>
    <row r="59" spans="1:15" ht="15.75" thickBot="1">
      <c r="A59" s="65" t="s">
        <v>215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7"/>
      <c r="M59" s="68">
        <f>ROUND(SUM(M4:M58),0)</f>
        <v>55337</v>
      </c>
      <c r="N59" s="23"/>
    </row>
    <row r="60" spans="1:15" ht="15.75" thickBot="1">
      <c r="A60" s="52"/>
      <c r="B60" s="53"/>
      <c r="C60" s="53"/>
      <c r="D60" s="53"/>
      <c r="E60" s="53"/>
      <c r="F60" s="54"/>
      <c r="G60" s="63">
        <f>SUM(G4:G58)</f>
        <v>1007</v>
      </c>
      <c r="H60" s="64">
        <f>SUM(H4:H58)</f>
        <v>16881.400000000001</v>
      </c>
      <c r="I60" s="64">
        <f>SUM(I4:I58)</f>
        <v>19467.400000000001</v>
      </c>
      <c r="J60" s="53"/>
      <c r="K60" s="55"/>
      <c r="L60" s="55"/>
      <c r="M60" s="56"/>
      <c r="N60"/>
    </row>
    <row r="61" spans="1:15" ht="30" customHeight="1" thickBot="1">
      <c r="A61" s="24" t="s">
        <v>10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6"/>
      <c r="N61" s="1" t="s">
        <v>16</v>
      </c>
    </row>
    <row r="62" spans="1:15" ht="30" customHeight="1" thickBot="1">
      <c r="A62" s="27" t="s">
        <v>0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9"/>
      <c r="N62" s="5"/>
      <c r="O62" s="6"/>
    </row>
  </sheetData>
  <sortState ref="B4:N52">
    <sortCondition ref="B4:B52"/>
    <sortCondition ref="C4:C52"/>
  </sortState>
  <mergeCells count="7">
    <mergeCell ref="A61:M61"/>
    <mergeCell ref="A62:M62"/>
    <mergeCell ref="I2:M2"/>
    <mergeCell ref="I1:M1"/>
    <mergeCell ref="A1:H1"/>
    <mergeCell ref="A2:H2"/>
    <mergeCell ref="A59:L59"/>
  </mergeCells>
  <conditionalFormatting sqref="D61:D1048576 D1:D2">
    <cfRule type="duplicateValues" dxfId="0" priority="14"/>
  </conditionalFormatting>
  <pageMargins left="0.51181102362204722" right="0.31496062992125984" top="0.36" bottom="0.53" header="0.19685039370078741" footer="0.27"/>
  <pageSetup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2025-01-06T11:22:53Z</cp:lastPrinted>
  <dcterms:created xsi:type="dcterms:W3CDTF">2022-09-03T07:55:33Z</dcterms:created>
  <dcterms:modified xsi:type="dcterms:W3CDTF">2025-01-06T11:41:18Z</dcterms:modified>
</cp:coreProperties>
</file>