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Invoice!$I$1:$I$48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4"/>
  <c r="M32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I30"/>
  <c r="I27"/>
  <c r="I23"/>
  <c r="I18"/>
  <c r="I12"/>
  <c r="I10"/>
  <c r="I7"/>
  <c r="I6"/>
  <c r="I13" l="1"/>
  <c r="I15"/>
  <c r="I16"/>
  <c r="I19"/>
  <c r="I20"/>
  <c r="I21"/>
  <c r="I22"/>
  <c r="I24"/>
  <c r="I25"/>
  <c r="I26"/>
  <c r="I28"/>
  <c r="I31"/>
</calcChain>
</file>

<file path=xl/sharedStrings.xml><?xml version="1.0" encoding="utf-8"?>
<sst xmlns="http://schemas.openxmlformats.org/spreadsheetml/2006/main" count="188" uniqueCount="107">
  <si>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</si>
  <si>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</si>
  <si>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</si>
  <si>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</si>
  <si>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</si>
  <si>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</si>
  <si>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</si>
  <si>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</si>
  <si>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02/10/2023</t>
  </si>
  <si>
    <t>678</t>
  </si>
  <si>
    <t>SOYA  BARI</t>
  </si>
  <si>
    <t>GHEE</t>
  </si>
  <si>
    <t>05/10/2023</t>
  </si>
  <si>
    <t>2607</t>
  </si>
  <si>
    <t>07/10/2023</t>
  </si>
  <si>
    <t>2611</t>
  </si>
  <si>
    <t>2612</t>
  </si>
  <si>
    <t>10/10/2023</t>
  </si>
  <si>
    <t>2620</t>
  </si>
  <si>
    <t>11/10/2023</t>
  </si>
  <si>
    <t>2624</t>
  </si>
  <si>
    <t>2623</t>
  </si>
  <si>
    <t>14/10/2023</t>
  </si>
  <si>
    <t>2628</t>
  </si>
  <si>
    <t>2627</t>
  </si>
  <si>
    <t>2626</t>
  </si>
  <si>
    <t>16/10/2023</t>
  </si>
  <si>
    <t>698</t>
  </si>
  <si>
    <t>699</t>
  </si>
  <si>
    <t>TIL OIL</t>
  </si>
  <si>
    <t>2631</t>
  </si>
  <si>
    <t>2630</t>
  </si>
  <si>
    <t>17/10/2023</t>
  </si>
  <si>
    <t>2632</t>
  </si>
  <si>
    <t>20/10/2023</t>
  </si>
  <si>
    <t>705</t>
  </si>
  <si>
    <t>27/10/2023</t>
  </si>
  <si>
    <t>2642</t>
  </si>
  <si>
    <t>31/10/2023</t>
  </si>
  <si>
    <t>2645</t>
  </si>
  <si>
    <t>GST to be paid by Consignor under Reverse Charge Mechanism (RCM) as per GST</t>
  </si>
  <si>
    <t>Declaration � Kindly verify and confirm before 11/20/2023 00:00:00</t>
  </si>
  <si>
    <t>Thanking you for your business.
PRAGATI LOGISTICS</t>
  </si>
  <si>
    <t>03/10/2023</t>
  </si>
  <si>
    <t>2604</t>
  </si>
  <si>
    <t>2609</t>
  </si>
  <si>
    <t>2608</t>
  </si>
  <si>
    <t>2619</t>
  </si>
  <si>
    <t>2640</t>
  </si>
  <si>
    <t>28/10/2023</t>
  </si>
  <si>
    <t>2644</t>
  </si>
  <si>
    <t>2646</t>
  </si>
  <si>
    <t>2647</t>
  </si>
  <si>
    <t>SL</t>
  </si>
  <si>
    <t>LR NO</t>
  </si>
  <si>
    <t>INV NO</t>
  </si>
  <si>
    <t>PL/JA/16112</t>
  </si>
  <si>
    <t>PL/JA/16459</t>
  </si>
  <si>
    <t>PL/JA/16687</t>
  </si>
  <si>
    <t>PL/JA/16689</t>
  </si>
  <si>
    <t>PL/JA/16859</t>
  </si>
  <si>
    <t>PL/JA/16981</t>
  </si>
  <si>
    <t>PL/JA/16958</t>
  </si>
  <si>
    <t>PL/JA/17254</t>
  </si>
  <si>
    <t>PL/JA/17240</t>
  </si>
  <si>
    <t>PL/JA/17242</t>
  </si>
  <si>
    <t>PL/JA/17395</t>
  </si>
  <si>
    <t>PL/JA/17393</t>
  </si>
  <si>
    <t>PL/JA/17356</t>
  </si>
  <si>
    <t>PL/JA/17334</t>
  </si>
  <si>
    <t>PL/JA/17534</t>
  </si>
  <si>
    <t>PL/JA/17883</t>
  </si>
  <si>
    <t>PL/JA/18180</t>
  </si>
  <si>
    <t>PL/JA/18580</t>
  </si>
  <si>
    <t>PL/JA/16257</t>
  </si>
  <si>
    <t>PL/JA/16638</t>
  </si>
  <si>
    <t>PL/JA/16671</t>
  </si>
  <si>
    <t>PL/JA/16858</t>
  </si>
  <si>
    <t>PL/JA/18366</t>
  </si>
  <si>
    <t>PL/JA/18276</t>
  </si>
  <si>
    <t>PL/JA/18581</t>
  </si>
  <si>
    <t>PL/JA/18603</t>
  </si>
  <si>
    <t>FROM</t>
  </si>
  <si>
    <t>ANANDAPUR</t>
  </si>
  <si>
    <t>JEYPORE</t>
  </si>
  <si>
    <t>KORAPUT</t>
  </si>
  <si>
    <t>SIMILIGUDA</t>
  </si>
  <si>
    <t>TIKIRI</t>
  </si>
  <si>
    <t>NIALI</t>
  </si>
  <si>
    <t>dabugam</t>
  </si>
  <si>
    <t>DHENKANAL</t>
  </si>
  <si>
    <t>JAJPUR ROAD</t>
  </si>
  <si>
    <t>JHARSUGUDA</t>
  </si>
  <si>
    <t>SERAGADA</t>
  </si>
  <si>
    <t>DEOGARH</t>
  </si>
  <si>
    <t>BHADRAK</t>
  </si>
  <si>
    <t>UMERKOT</t>
  </si>
  <si>
    <t>NABARANGPUR</t>
  </si>
  <si>
    <t>JANIGUDA</t>
  </si>
  <si>
    <t>BORIGUMMA</t>
  </si>
  <si>
    <t>CTC</t>
  </si>
  <si>
    <t>TO</t>
  </si>
  <si>
    <t>HAM</t>
  </si>
  <si>
    <t xml:space="preserve">TO, 
ABHISTIKA ORGANIC
Address: SHED NO.S 2/185, P-II NIE  PLOT NO-1906 P, K NO 448 JAGATPUR,9437441815
GST No:21ABCFA2059A1ZD
</t>
  </si>
  <si>
    <t>DABUGAM</t>
  </si>
  <si>
    <t>(RUPEES FOURTY SEVEN THOUSAND TWO HUNDRED EIGHTY FIVE ONLY)</t>
  </si>
  <si>
    <t>Bill Date:10/31/2023
Bill #:Inv-26006/23-24
TotalAmount:47125.00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</si>
</sst>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2" fillId="0" borderId="1" xfId="0" applyNumberFormat="1" applyFont="1" applyBorder="1" applyAlignment="1"/>
    <xf numFmtId="2" fontId="1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05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ABHISTIKA%20ORGANIC%20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UGUST/ABHISTKA%20ORGANIC%20PVT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TIL OIL</v>
          </cell>
          <cell r="H4">
            <v>10</v>
          </cell>
          <cell r="I4">
            <v>35</v>
          </cell>
        </row>
        <row r="5">
          <cell r="F5" t="str">
            <v>KORAPUT</v>
          </cell>
          <cell r="G5" t="str">
            <v>GHEE</v>
          </cell>
          <cell r="H5">
            <v>75</v>
          </cell>
          <cell r="I5">
            <v>55</v>
          </cell>
        </row>
        <row r="6">
          <cell r="F6" t="str">
            <v>DABUGAM</v>
          </cell>
          <cell r="G6" t="str">
            <v>GHEE</v>
          </cell>
          <cell r="H6">
            <v>10</v>
          </cell>
          <cell r="I6">
            <v>55</v>
          </cell>
        </row>
        <row r="7">
          <cell r="F7" t="str">
            <v>MALKANGIRI</v>
          </cell>
          <cell r="G7" t="str">
            <v>GHEE</v>
          </cell>
          <cell r="H7">
            <v>70</v>
          </cell>
          <cell r="I7">
            <v>55</v>
          </cell>
        </row>
        <row r="8">
          <cell r="F8" t="str">
            <v>DEOGARH</v>
          </cell>
          <cell r="G8" t="str">
            <v>GHEE</v>
          </cell>
          <cell r="H8">
            <v>27</v>
          </cell>
          <cell r="I8">
            <v>55</v>
          </cell>
        </row>
        <row r="9">
          <cell r="F9" t="str">
            <v>DEOGARH</v>
          </cell>
          <cell r="G9" t="str">
            <v>SOYA  BARI</v>
          </cell>
          <cell r="H9">
            <v>2</v>
          </cell>
          <cell r="I9">
            <v>55</v>
          </cell>
        </row>
        <row r="10">
          <cell r="F10" t="str">
            <v>DEOGARH</v>
          </cell>
          <cell r="G10" t="str">
            <v>TIL OIL</v>
          </cell>
          <cell r="H10">
            <v>17</v>
          </cell>
          <cell r="I10">
            <v>55</v>
          </cell>
        </row>
        <row r="11">
          <cell r="F11" t="str">
            <v>JEYPORE</v>
          </cell>
          <cell r="G11" t="str">
            <v>GHEE</v>
          </cell>
          <cell r="H11">
            <v>22</v>
          </cell>
          <cell r="I11">
            <v>55</v>
          </cell>
        </row>
        <row r="12">
          <cell r="F12" t="str">
            <v>JEYPORE</v>
          </cell>
          <cell r="G12" t="str">
            <v>GHEE</v>
          </cell>
          <cell r="H12">
            <v>78</v>
          </cell>
          <cell r="I12">
            <v>55</v>
          </cell>
        </row>
        <row r="13">
          <cell r="F13" t="str">
            <v>MALKANGIRI</v>
          </cell>
          <cell r="G13" t="str">
            <v>GHEE</v>
          </cell>
          <cell r="H13">
            <v>44</v>
          </cell>
          <cell r="I13">
            <v>55</v>
          </cell>
        </row>
        <row r="14">
          <cell r="F14" t="str">
            <v>MALKANGIRI</v>
          </cell>
          <cell r="G14" t="str">
            <v>GHEE</v>
          </cell>
          <cell r="H14">
            <v>17</v>
          </cell>
          <cell r="I14">
            <v>55</v>
          </cell>
        </row>
        <row r="15">
          <cell r="F15" t="str">
            <v>BERHAMPUR</v>
          </cell>
          <cell r="G15" t="str">
            <v>SOYA  BARI</v>
          </cell>
          <cell r="H15">
            <v>10</v>
          </cell>
          <cell r="I15">
            <v>55</v>
          </cell>
        </row>
        <row r="16">
          <cell r="F16" t="str">
            <v>BERHAMPUR</v>
          </cell>
          <cell r="G16" t="str">
            <v>TIL OIL</v>
          </cell>
          <cell r="H16">
            <v>71</v>
          </cell>
          <cell r="I16">
            <v>55</v>
          </cell>
        </row>
        <row r="17">
          <cell r="F17" t="str">
            <v>JHARSUGUDA</v>
          </cell>
          <cell r="G17" t="str">
            <v>GHEE</v>
          </cell>
          <cell r="H17">
            <v>12</v>
          </cell>
          <cell r="I17">
            <v>55</v>
          </cell>
        </row>
        <row r="18">
          <cell r="F18" t="str">
            <v>JHARSUGUDA</v>
          </cell>
          <cell r="G18" t="str">
            <v>GHEE</v>
          </cell>
          <cell r="H18">
            <v>13</v>
          </cell>
          <cell r="I18">
            <v>55</v>
          </cell>
        </row>
        <row r="19">
          <cell r="F19" t="str">
            <v>BHADRAK</v>
          </cell>
          <cell r="G19" t="str">
            <v>GHEE</v>
          </cell>
          <cell r="H19">
            <v>22</v>
          </cell>
          <cell r="I19">
            <v>35</v>
          </cell>
        </row>
        <row r="20">
          <cell r="F20" t="str">
            <v>DHENKANAL</v>
          </cell>
          <cell r="G20" t="str">
            <v>GHEE</v>
          </cell>
          <cell r="H20">
            <v>10</v>
          </cell>
          <cell r="I20">
            <v>35</v>
          </cell>
        </row>
        <row r="21">
          <cell r="F21" t="str">
            <v>KORAPUT</v>
          </cell>
          <cell r="G21" t="str">
            <v>GHEE</v>
          </cell>
          <cell r="H21">
            <v>77</v>
          </cell>
          <cell r="I21">
            <v>55</v>
          </cell>
        </row>
        <row r="22">
          <cell r="F22" t="str">
            <v>BORIGUMMA</v>
          </cell>
          <cell r="G22" t="str">
            <v>GHEE</v>
          </cell>
          <cell r="H22">
            <v>22</v>
          </cell>
          <cell r="I22">
            <v>55</v>
          </cell>
        </row>
        <row r="23">
          <cell r="F23" t="str">
            <v>NABARANGPUR</v>
          </cell>
          <cell r="G23" t="str">
            <v>GHEE</v>
          </cell>
          <cell r="H23">
            <v>15</v>
          </cell>
          <cell r="I23">
            <v>55</v>
          </cell>
        </row>
        <row r="24">
          <cell r="F24" t="str">
            <v>NABARANGPUR</v>
          </cell>
          <cell r="G24" t="str">
            <v>GHEE</v>
          </cell>
          <cell r="H24">
            <v>40</v>
          </cell>
          <cell r="I24">
            <v>55</v>
          </cell>
        </row>
        <row r="25">
          <cell r="F25" t="str">
            <v>KUCHINDA</v>
          </cell>
          <cell r="G25" t="str">
            <v>GHEE</v>
          </cell>
          <cell r="H25">
            <v>95</v>
          </cell>
          <cell r="I25">
            <v>55</v>
          </cell>
        </row>
        <row r="26">
          <cell r="F26" t="str">
            <v>KUCHINDA</v>
          </cell>
          <cell r="G26" t="str">
            <v>GHEE</v>
          </cell>
          <cell r="H26">
            <v>14</v>
          </cell>
          <cell r="I26">
            <v>55</v>
          </cell>
        </row>
        <row r="27">
          <cell r="F27" t="str">
            <v>KUCHINDA</v>
          </cell>
          <cell r="G27" t="str">
            <v>GHEE</v>
          </cell>
          <cell r="H27">
            <v>13</v>
          </cell>
          <cell r="I27">
            <v>55</v>
          </cell>
        </row>
        <row r="28">
          <cell r="F28" t="str">
            <v>KUCHINDA</v>
          </cell>
          <cell r="G28" t="str">
            <v>GHEE</v>
          </cell>
          <cell r="H28">
            <v>13</v>
          </cell>
          <cell r="I28">
            <v>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KAMAKHYANAGAR</v>
          </cell>
          <cell r="G4" t="str">
            <v>CASTOR OIL</v>
          </cell>
          <cell r="H4">
            <v>15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60</v>
          </cell>
          <cell r="I5">
            <v>55</v>
          </cell>
        </row>
        <row r="6">
          <cell r="F6" t="str">
            <v>BHADRAK</v>
          </cell>
          <cell r="G6" t="str">
            <v>GHEE</v>
          </cell>
          <cell r="H6">
            <v>32</v>
          </cell>
          <cell r="I6">
            <v>35</v>
          </cell>
        </row>
        <row r="7">
          <cell r="F7" t="str">
            <v>JHARSUGUDA</v>
          </cell>
          <cell r="G7" t="str">
            <v>GHEE</v>
          </cell>
          <cell r="H7">
            <v>10</v>
          </cell>
          <cell r="I7">
            <v>55</v>
          </cell>
        </row>
        <row r="8">
          <cell r="F8" t="str">
            <v>JHARSUGUDA</v>
          </cell>
          <cell r="G8" t="str">
            <v>GHEE</v>
          </cell>
          <cell r="H8">
            <v>10</v>
          </cell>
          <cell r="I8">
            <v>55</v>
          </cell>
        </row>
        <row r="9">
          <cell r="F9" t="str">
            <v>JHARSUGUDA</v>
          </cell>
          <cell r="G9" t="str">
            <v>GHEE</v>
          </cell>
          <cell r="H9">
            <v>2</v>
          </cell>
          <cell r="I9">
            <v>55</v>
          </cell>
        </row>
        <row r="10">
          <cell r="F10" t="str">
            <v>JHARSUGUDA</v>
          </cell>
          <cell r="G10" t="str">
            <v>TIL OIL</v>
          </cell>
          <cell r="H10">
            <v>8</v>
          </cell>
          <cell r="I10">
            <v>55</v>
          </cell>
        </row>
        <row r="11">
          <cell r="F11" t="str">
            <v>SERAGADA</v>
          </cell>
          <cell r="G11" t="str">
            <v>TIL OIL</v>
          </cell>
          <cell r="H11">
            <v>43</v>
          </cell>
          <cell r="I11">
            <v>55</v>
          </cell>
        </row>
        <row r="12">
          <cell r="F12" t="str">
            <v>DHENKANAL</v>
          </cell>
          <cell r="G12" t="str">
            <v>GHEE</v>
          </cell>
          <cell r="H12">
            <v>6</v>
          </cell>
          <cell r="I12">
            <v>35</v>
          </cell>
        </row>
        <row r="13">
          <cell r="F13" t="str">
            <v>KUCHINDA</v>
          </cell>
          <cell r="G13" t="str">
            <v>GHEE</v>
          </cell>
          <cell r="H13">
            <v>14</v>
          </cell>
          <cell r="I13">
            <v>55</v>
          </cell>
        </row>
        <row r="14">
          <cell r="F14" t="str">
            <v>KUCHINDA</v>
          </cell>
          <cell r="G14" t="str">
            <v>GHEE</v>
          </cell>
          <cell r="H14">
            <v>31</v>
          </cell>
          <cell r="I14">
            <v>55</v>
          </cell>
        </row>
        <row r="15">
          <cell r="F15" t="str">
            <v>KUCHINDA</v>
          </cell>
          <cell r="G15" t="str">
            <v>TIL OIL</v>
          </cell>
          <cell r="H15">
            <v>13</v>
          </cell>
          <cell r="I15">
            <v>55</v>
          </cell>
        </row>
        <row r="16">
          <cell r="F16" t="str">
            <v>UMERKOT</v>
          </cell>
          <cell r="G16" t="str">
            <v>GHEE</v>
          </cell>
          <cell r="H16">
            <v>60</v>
          </cell>
          <cell r="I1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0" workbookViewId="0">
      <selection activeCell="O26" sqref="O2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5" style="1" bestFit="1" customWidth="1"/>
    <col min="5" max="5" width="5.7109375" style="1" bestFit="1" customWidth="1"/>
    <col min="6" max="6" width="14" style="1" customWidth="1"/>
    <col min="7" max="7" width="10.7109375" style="1" bestFit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3"/>
      <c r="L1" s="13"/>
      <c r="M1" s="14"/>
    </row>
    <row r="2" spans="1:13" ht="87" customHeight="1">
      <c r="A2" s="10" t="s">
        <v>103</v>
      </c>
      <c r="B2" s="10"/>
      <c r="C2" s="10"/>
      <c r="D2" s="10"/>
      <c r="E2" s="10"/>
      <c r="F2" s="10"/>
      <c r="G2" s="10"/>
      <c r="H2" s="12" t="s">
        <v>106</v>
      </c>
      <c r="I2" s="13"/>
      <c r="J2" s="13"/>
      <c r="K2" s="13"/>
      <c r="L2" s="13"/>
      <c r="M2" s="14"/>
    </row>
    <row r="3" spans="1:13" s="4" customFormat="1" ht="30">
      <c r="A3" s="3" t="s">
        <v>53</v>
      </c>
      <c r="B3" s="3" t="s">
        <v>1</v>
      </c>
      <c r="C3" s="3" t="s">
        <v>54</v>
      </c>
      <c r="D3" s="3" t="s">
        <v>55</v>
      </c>
      <c r="E3" s="9" t="s">
        <v>82</v>
      </c>
      <c r="F3" s="3" t="s">
        <v>101</v>
      </c>
      <c r="G3" s="3" t="s">
        <v>2</v>
      </c>
      <c r="H3" s="3" t="s">
        <v>3</v>
      </c>
      <c r="I3" s="3" t="s">
        <v>4</v>
      </c>
      <c r="J3" s="3" t="s">
        <v>102</v>
      </c>
      <c r="K3" s="3" t="s">
        <v>5</v>
      </c>
      <c r="L3" s="3" t="s">
        <v>6</v>
      </c>
      <c r="M3" s="3" t="s">
        <v>7</v>
      </c>
    </row>
    <row r="4" spans="1:13">
      <c r="A4" s="2">
        <v>1</v>
      </c>
      <c r="B4" s="5" t="s">
        <v>8</v>
      </c>
      <c r="C4" s="5" t="s">
        <v>56</v>
      </c>
      <c r="D4" s="5" t="s">
        <v>9</v>
      </c>
      <c r="E4" s="7" t="s">
        <v>100</v>
      </c>
      <c r="F4" s="5" t="s">
        <v>83</v>
      </c>
      <c r="G4" s="5" t="s">
        <v>10</v>
      </c>
      <c r="H4" s="5">
        <v>1</v>
      </c>
      <c r="I4" s="6">
        <v>35</v>
      </c>
      <c r="J4" s="6">
        <f>H4*2</f>
        <v>2</v>
      </c>
      <c r="K4" s="6">
        <f>H4*8</f>
        <v>8</v>
      </c>
      <c r="L4" s="6">
        <v>30</v>
      </c>
      <c r="M4" s="6">
        <f>H4*I4+L4+K4+J4</f>
        <v>75</v>
      </c>
    </row>
    <row r="5" spans="1:13">
      <c r="A5" s="2"/>
      <c r="B5" s="5" t="s">
        <v>8</v>
      </c>
      <c r="C5" s="5" t="s">
        <v>56</v>
      </c>
      <c r="D5" s="5" t="s">
        <v>9</v>
      </c>
      <c r="E5" s="7" t="s">
        <v>100</v>
      </c>
      <c r="F5" s="5" t="s">
        <v>83</v>
      </c>
      <c r="G5" s="5" t="s">
        <v>11</v>
      </c>
      <c r="H5" s="5">
        <v>7</v>
      </c>
      <c r="I5" s="6">
        <v>35</v>
      </c>
      <c r="J5" s="6">
        <f t="shared" ref="J5:J31" si="0">H5*2</f>
        <v>14</v>
      </c>
      <c r="K5" s="6">
        <f t="shared" ref="K5:K31" si="1">H5*8</f>
        <v>56</v>
      </c>
      <c r="L5" s="6"/>
      <c r="M5" s="6">
        <f t="shared" ref="M5:M31" si="2">H5*I5+L5+K5+J5</f>
        <v>315</v>
      </c>
    </row>
    <row r="6" spans="1:13">
      <c r="A6" s="2">
        <v>2</v>
      </c>
      <c r="B6" s="5" t="s">
        <v>12</v>
      </c>
      <c r="C6" s="5" t="s">
        <v>57</v>
      </c>
      <c r="D6" s="5" t="s">
        <v>13</v>
      </c>
      <c r="E6" s="7" t="s">
        <v>100</v>
      </c>
      <c r="F6" s="5" t="s">
        <v>84</v>
      </c>
      <c r="G6" s="5" t="s">
        <v>11</v>
      </c>
      <c r="H6" s="5">
        <v>46</v>
      </c>
      <c r="I6" s="6">
        <f>VLOOKUP(F6,[1]Invoice!$F$4:$I$28,4,FALSE)</f>
        <v>55</v>
      </c>
      <c r="J6" s="6">
        <f t="shared" si="0"/>
        <v>92</v>
      </c>
      <c r="K6" s="6">
        <f t="shared" si="1"/>
        <v>368</v>
      </c>
      <c r="L6" s="6">
        <v>30</v>
      </c>
      <c r="M6" s="6">
        <f t="shared" si="2"/>
        <v>3020</v>
      </c>
    </row>
    <row r="7" spans="1:13">
      <c r="A7" s="2">
        <v>3</v>
      </c>
      <c r="B7" s="5" t="s">
        <v>14</v>
      </c>
      <c r="C7" s="5" t="s">
        <v>58</v>
      </c>
      <c r="D7" s="5" t="s">
        <v>15</v>
      </c>
      <c r="E7" s="7" t="s">
        <v>100</v>
      </c>
      <c r="F7" s="5" t="s">
        <v>85</v>
      </c>
      <c r="G7" s="5" t="s">
        <v>11</v>
      </c>
      <c r="H7" s="5">
        <v>12</v>
      </c>
      <c r="I7" s="6">
        <f>VLOOKUP(F7,[1]Invoice!$F$4:$I$28,4,FALSE)</f>
        <v>55</v>
      </c>
      <c r="J7" s="6">
        <f t="shared" si="0"/>
        <v>24</v>
      </c>
      <c r="K7" s="6">
        <f t="shared" si="1"/>
        <v>96</v>
      </c>
      <c r="L7" s="6">
        <v>30</v>
      </c>
      <c r="M7" s="6">
        <f t="shared" si="2"/>
        <v>810</v>
      </c>
    </row>
    <row r="8" spans="1:13">
      <c r="A8" s="2">
        <v>4</v>
      </c>
      <c r="B8" s="5" t="s">
        <v>14</v>
      </c>
      <c r="C8" s="5" t="s">
        <v>59</v>
      </c>
      <c r="D8" s="5" t="s">
        <v>16</v>
      </c>
      <c r="E8" s="7" t="s">
        <v>100</v>
      </c>
      <c r="F8" s="5" t="s">
        <v>86</v>
      </c>
      <c r="G8" s="5" t="s">
        <v>11</v>
      </c>
      <c r="H8" s="5">
        <v>52</v>
      </c>
      <c r="I8" s="6">
        <v>55</v>
      </c>
      <c r="J8" s="6">
        <f t="shared" si="0"/>
        <v>104</v>
      </c>
      <c r="K8" s="6">
        <f t="shared" si="1"/>
        <v>416</v>
      </c>
      <c r="L8" s="6">
        <v>30</v>
      </c>
      <c r="M8" s="6">
        <f t="shared" si="2"/>
        <v>3410</v>
      </c>
    </row>
    <row r="9" spans="1:13">
      <c r="A9" s="2">
        <v>5</v>
      </c>
      <c r="B9" s="5" t="s">
        <v>17</v>
      </c>
      <c r="C9" s="5" t="s">
        <v>60</v>
      </c>
      <c r="D9" s="5" t="s">
        <v>18</v>
      </c>
      <c r="E9" s="7" t="s">
        <v>100</v>
      </c>
      <c r="F9" s="5" t="s">
        <v>87</v>
      </c>
      <c r="G9" s="5" t="s">
        <v>11</v>
      </c>
      <c r="H9" s="5">
        <v>10</v>
      </c>
      <c r="I9" s="6">
        <v>55</v>
      </c>
      <c r="J9" s="6">
        <f t="shared" si="0"/>
        <v>20</v>
      </c>
      <c r="K9" s="6">
        <f t="shared" si="1"/>
        <v>80</v>
      </c>
      <c r="L9" s="6">
        <v>30</v>
      </c>
      <c r="M9" s="6">
        <f t="shared" si="2"/>
        <v>680</v>
      </c>
    </row>
    <row r="10" spans="1:13">
      <c r="A10" s="2">
        <v>6</v>
      </c>
      <c r="B10" s="5" t="s">
        <v>19</v>
      </c>
      <c r="C10" s="5" t="s">
        <v>61</v>
      </c>
      <c r="D10" s="5" t="s">
        <v>20</v>
      </c>
      <c r="E10" s="7" t="s">
        <v>100</v>
      </c>
      <c r="F10" s="5" t="s">
        <v>85</v>
      </c>
      <c r="G10" s="5" t="s">
        <v>11</v>
      </c>
      <c r="H10" s="5">
        <v>50</v>
      </c>
      <c r="I10" s="6">
        <f>VLOOKUP(F10,[1]Invoice!$F$4:$I$28,4,FALSE)</f>
        <v>55</v>
      </c>
      <c r="J10" s="6">
        <f t="shared" si="0"/>
        <v>100</v>
      </c>
      <c r="K10" s="6">
        <f t="shared" si="1"/>
        <v>400</v>
      </c>
      <c r="L10" s="6">
        <v>30</v>
      </c>
      <c r="M10" s="6">
        <f t="shared" si="2"/>
        <v>3280</v>
      </c>
    </row>
    <row r="11" spans="1:13">
      <c r="A11" s="2">
        <v>7</v>
      </c>
      <c r="B11" s="5" t="s">
        <v>19</v>
      </c>
      <c r="C11" s="5" t="s">
        <v>62</v>
      </c>
      <c r="D11" s="5" t="s">
        <v>21</v>
      </c>
      <c r="E11" s="7" t="s">
        <v>100</v>
      </c>
      <c r="F11" s="5" t="s">
        <v>88</v>
      </c>
      <c r="G11" s="5" t="s">
        <v>10</v>
      </c>
      <c r="H11" s="5">
        <v>7</v>
      </c>
      <c r="I11" s="6">
        <v>35</v>
      </c>
      <c r="J11" s="6">
        <f t="shared" si="0"/>
        <v>14</v>
      </c>
      <c r="K11" s="6">
        <f t="shared" si="1"/>
        <v>56</v>
      </c>
      <c r="L11" s="6">
        <v>30</v>
      </c>
      <c r="M11" s="6">
        <f t="shared" si="2"/>
        <v>345</v>
      </c>
    </row>
    <row r="12" spans="1:13">
      <c r="A12" s="2">
        <v>8</v>
      </c>
      <c r="B12" s="5" t="s">
        <v>22</v>
      </c>
      <c r="C12" s="5" t="s">
        <v>63</v>
      </c>
      <c r="D12" s="5" t="s">
        <v>23</v>
      </c>
      <c r="E12" s="7" t="s">
        <v>100</v>
      </c>
      <c r="F12" s="5" t="s">
        <v>89</v>
      </c>
      <c r="G12" s="5" t="s">
        <v>11</v>
      </c>
      <c r="H12" s="5">
        <v>30</v>
      </c>
      <c r="I12" s="6">
        <f>VLOOKUP(F12,[1]Invoice!$F$4:$I$28,4,FALSE)</f>
        <v>55</v>
      </c>
      <c r="J12" s="6">
        <f t="shared" si="0"/>
        <v>60</v>
      </c>
      <c r="K12" s="6">
        <f t="shared" si="1"/>
        <v>240</v>
      </c>
      <c r="L12" s="6">
        <v>30</v>
      </c>
      <c r="M12" s="6">
        <f t="shared" si="2"/>
        <v>1980</v>
      </c>
    </row>
    <row r="13" spans="1:13">
      <c r="A13" s="2">
        <v>9</v>
      </c>
      <c r="B13" s="5" t="s">
        <v>22</v>
      </c>
      <c r="C13" s="5" t="s">
        <v>64</v>
      </c>
      <c r="D13" s="5" t="s">
        <v>24</v>
      </c>
      <c r="E13" s="7" t="s">
        <v>100</v>
      </c>
      <c r="F13" s="5" t="s">
        <v>90</v>
      </c>
      <c r="G13" s="5" t="s">
        <v>11</v>
      </c>
      <c r="H13" s="5">
        <v>8</v>
      </c>
      <c r="I13" s="6">
        <f>VLOOKUP(F13,[2]Invoice!$F$4:$I$16,4,FALSE)</f>
        <v>35</v>
      </c>
      <c r="J13" s="6">
        <f t="shared" si="0"/>
        <v>16</v>
      </c>
      <c r="K13" s="6">
        <f t="shared" si="1"/>
        <v>64</v>
      </c>
      <c r="L13" s="6">
        <v>30</v>
      </c>
      <c r="M13" s="6">
        <f t="shared" si="2"/>
        <v>390</v>
      </c>
    </row>
    <row r="14" spans="1:13">
      <c r="A14" s="2">
        <v>10</v>
      </c>
      <c r="B14" s="5" t="s">
        <v>22</v>
      </c>
      <c r="C14" s="5" t="s">
        <v>65</v>
      </c>
      <c r="D14" s="5" t="s">
        <v>25</v>
      </c>
      <c r="E14" s="7" t="s">
        <v>100</v>
      </c>
      <c r="F14" s="5" t="s">
        <v>91</v>
      </c>
      <c r="G14" s="5" t="s">
        <v>11</v>
      </c>
      <c r="H14" s="5">
        <v>15</v>
      </c>
      <c r="I14" s="6">
        <v>35</v>
      </c>
      <c r="J14" s="6">
        <f t="shared" si="0"/>
        <v>30</v>
      </c>
      <c r="K14" s="6">
        <f t="shared" si="1"/>
        <v>120</v>
      </c>
      <c r="L14" s="6">
        <v>30</v>
      </c>
      <c r="M14" s="6">
        <f t="shared" si="2"/>
        <v>705</v>
      </c>
    </row>
    <row r="15" spans="1:13">
      <c r="A15" s="2">
        <v>11</v>
      </c>
      <c r="B15" s="5" t="s">
        <v>26</v>
      </c>
      <c r="C15" s="5" t="s">
        <v>66</v>
      </c>
      <c r="D15" s="5" t="s">
        <v>27</v>
      </c>
      <c r="E15" s="7" t="s">
        <v>100</v>
      </c>
      <c r="F15" s="5" t="s">
        <v>92</v>
      </c>
      <c r="G15" s="5" t="s">
        <v>11</v>
      </c>
      <c r="H15" s="5">
        <v>8</v>
      </c>
      <c r="I15" s="6">
        <f>VLOOKUP(F15,[2]Invoice!$F$4:$I$16,4,FALSE)</f>
        <v>55</v>
      </c>
      <c r="J15" s="6">
        <f t="shared" si="0"/>
        <v>16</v>
      </c>
      <c r="K15" s="6">
        <f t="shared" si="1"/>
        <v>64</v>
      </c>
      <c r="L15" s="6">
        <v>30</v>
      </c>
      <c r="M15" s="6">
        <f t="shared" si="2"/>
        <v>550</v>
      </c>
    </row>
    <row r="16" spans="1:13">
      <c r="A16" s="2">
        <v>12</v>
      </c>
      <c r="B16" s="5" t="s">
        <v>26</v>
      </c>
      <c r="C16" s="5" t="s">
        <v>67</v>
      </c>
      <c r="D16" s="5" t="s">
        <v>28</v>
      </c>
      <c r="E16" s="7" t="s">
        <v>100</v>
      </c>
      <c r="F16" s="5" t="s">
        <v>92</v>
      </c>
      <c r="G16" s="5" t="s">
        <v>29</v>
      </c>
      <c r="H16" s="5">
        <v>12</v>
      </c>
      <c r="I16" s="6">
        <f>VLOOKUP(F16,[2]Invoice!$F$4:$I$16,4,FALSE)</f>
        <v>55</v>
      </c>
      <c r="J16" s="6">
        <f t="shared" si="0"/>
        <v>24</v>
      </c>
      <c r="K16" s="6">
        <f t="shared" si="1"/>
        <v>96</v>
      </c>
      <c r="L16" s="6">
        <v>30</v>
      </c>
      <c r="M16" s="6">
        <f t="shared" si="2"/>
        <v>810</v>
      </c>
    </row>
    <row r="17" spans="1:13">
      <c r="A17" s="2">
        <v>13</v>
      </c>
      <c r="B17" s="5" t="s">
        <v>26</v>
      </c>
      <c r="C17" s="5" t="s">
        <v>68</v>
      </c>
      <c r="D17" s="5" t="s">
        <v>30</v>
      </c>
      <c r="E17" s="7" t="s">
        <v>100</v>
      </c>
      <c r="F17" s="5" t="s">
        <v>86</v>
      </c>
      <c r="G17" s="5" t="s">
        <v>11</v>
      </c>
      <c r="H17" s="5">
        <v>60</v>
      </c>
      <c r="I17" s="6">
        <v>55</v>
      </c>
      <c r="J17" s="6">
        <f t="shared" si="0"/>
        <v>120</v>
      </c>
      <c r="K17" s="6">
        <f t="shared" si="1"/>
        <v>480</v>
      </c>
      <c r="L17" s="6">
        <v>30</v>
      </c>
      <c r="M17" s="6">
        <f t="shared" si="2"/>
        <v>3930</v>
      </c>
    </row>
    <row r="18" spans="1:13">
      <c r="A18" s="2">
        <v>14</v>
      </c>
      <c r="B18" s="5" t="s">
        <v>26</v>
      </c>
      <c r="C18" s="5" t="s">
        <v>69</v>
      </c>
      <c r="D18" s="5" t="s">
        <v>31</v>
      </c>
      <c r="E18" s="7" t="s">
        <v>100</v>
      </c>
      <c r="F18" s="7" t="s">
        <v>104</v>
      </c>
      <c r="G18" s="5" t="s">
        <v>11</v>
      </c>
      <c r="H18" s="5">
        <v>30</v>
      </c>
      <c r="I18" s="6">
        <f>VLOOKUP(F18,[1]Invoice!$F$4:$I$28,4,FALSE)</f>
        <v>55</v>
      </c>
      <c r="J18" s="6">
        <f t="shared" si="0"/>
        <v>60</v>
      </c>
      <c r="K18" s="6">
        <f t="shared" si="1"/>
        <v>240</v>
      </c>
      <c r="L18" s="6">
        <v>30</v>
      </c>
      <c r="M18" s="6">
        <f t="shared" si="2"/>
        <v>1980</v>
      </c>
    </row>
    <row r="19" spans="1:13">
      <c r="A19" s="2">
        <v>15</v>
      </c>
      <c r="B19" s="5" t="s">
        <v>32</v>
      </c>
      <c r="C19" s="5" t="s">
        <v>70</v>
      </c>
      <c r="D19" s="5" t="s">
        <v>33</v>
      </c>
      <c r="E19" s="7" t="s">
        <v>100</v>
      </c>
      <c r="F19" s="5" t="s">
        <v>93</v>
      </c>
      <c r="G19" s="5" t="s">
        <v>29</v>
      </c>
      <c r="H19" s="5">
        <v>43</v>
      </c>
      <c r="I19" s="6">
        <f>VLOOKUP(F19,[2]Invoice!$F$4:$I$16,4,FALSE)</f>
        <v>55</v>
      </c>
      <c r="J19" s="6">
        <f t="shared" si="0"/>
        <v>86</v>
      </c>
      <c r="K19" s="6">
        <f t="shared" si="1"/>
        <v>344</v>
      </c>
      <c r="L19" s="6">
        <v>30</v>
      </c>
      <c r="M19" s="6">
        <f t="shared" si="2"/>
        <v>2825</v>
      </c>
    </row>
    <row r="20" spans="1:13">
      <c r="A20" s="2">
        <v>16</v>
      </c>
      <c r="B20" s="5" t="s">
        <v>34</v>
      </c>
      <c r="C20" s="5" t="s">
        <v>71</v>
      </c>
      <c r="D20" s="5" t="s">
        <v>35</v>
      </c>
      <c r="E20" s="7" t="s">
        <v>100</v>
      </c>
      <c r="F20" s="5" t="s">
        <v>92</v>
      </c>
      <c r="G20" s="5" t="s">
        <v>11</v>
      </c>
      <c r="H20" s="5">
        <v>10</v>
      </c>
      <c r="I20" s="6">
        <f>VLOOKUP(F20,[2]Invoice!$F$4:$I$16,4,FALSE)</f>
        <v>55</v>
      </c>
      <c r="J20" s="6">
        <f t="shared" si="0"/>
        <v>20</v>
      </c>
      <c r="K20" s="6">
        <f t="shared" si="1"/>
        <v>80</v>
      </c>
      <c r="L20" s="6">
        <v>30</v>
      </c>
      <c r="M20" s="6">
        <f t="shared" si="2"/>
        <v>680</v>
      </c>
    </row>
    <row r="21" spans="1:13">
      <c r="A21" s="2">
        <v>17</v>
      </c>
      <c r="B21" s="5" t="s">
        <v>36</v>
      </c>
      <c r="C21" s="5" t="s">
        <v>72</v>
      </c>
      <c r="D21" s="5" t="s">
        <v>37</v>
      </c>
      <c r="E21" s="7" t="s">
        <v>100</v>
      </c>
      <c r="F21" s="5" t="s">
        <v>90</v>
      </c>
      <c r="G21" s="5" t="s">
        <v>10</v>
      </c>
      <c r="H21" s="5">
        <v>4</v>
      </c>
      <c r="I21" s="6">
        <f>VLOOKUP(F21,[2]Invoice!$F$4:$I$16,4,FALSE)</f>
        <v>35</v>
      </c>
      <c r="J21" s="6">
        <f t="shared" si="0"/>
        <v>8</v>
      </c>
      <c r="K21" s="6">
        <f t="shared" si="1"/>
        <v>32</v>
      </c>
      <c r="L21" s="6">
        <v>30</v>
      </c>
      <c r="M21" s="6">
        <f t="shared" si="2"/>
        <v>210</v>
      </c>
    </row>
    <row r="22" spans="1:13">
      <c r="A22" s="2"/>
      <c r="B22" s="5" t="s">
        <v>36</v>
      </c>
      <c r="C22" s="5" t="s">
        <v>72</v>
      </c>
      <c r="D22" s="5" t="s">
        <v>37</v>
      </c>
      <c r="E22" s="7" t="s">
        <v>100</v>
      </c>
      <c r="F22" s="5" t="s">
        <v>90</v>
      </c>
      <c r="G22" s="5" t="s">
        <v>29</v>
      </c>
      <c r="H22" s="5">
        <v>1</v>
      </c>
      <c r="I22" s="6">
        <f>VLOOKUP(F22,[2]Invoice!$F$4:$I$16,4,FALSE)</f>
        <v>35</v>
      </c>
      <c r="J22" s="6">
        <f t="shared" si="0"/>
        <v>2</v>
      </c>
      <c r="K22" s="6">
        <f t="shared" si="1"/>
        <v>8</v>
      </c>
      <c r="L22" s="6"/>
      <c r="M22" s="6">
        <f t="shared" si="2"/>
        <v>45</v>
      </c>
    </row>
    <row r="23" spans="1:13">
      <c r="A23" s="18">
        <v>18</v>
      </c>
      <c r="B23" s="5" t="s">
        <v>38</v>
      </c>
      <c r="C23" s="5" t="s">
        <v>73</v>
      </c>
      <c r="D23" s="5" t="s">
        <v>39</v>
      </c>
      <c r="E23" s="7" t="s">
        <v>100</v>
      </c>
      <c r="F23" s="5" t="s">
        <v>85</v>
      </c>
      <c r="G23" s="5" t="s">
        <v>11</v>
      </c>
      <c r="H23" s="5">
        <v>70</v>
      </c>
      <c r="I23" s="6">
        <f>VLOOKUP(F23,[1]Invoice!$F$4:$I$28,4,FALSE)</f>
        <v>55</v>
      </c>
      <c r="J23" s="6">
        <f t="shared" si="0"/>
        <v>140</v>
      </c>
      <c r="K23" s="6">
        <f t="shared" si="1"/>
        <v>560</v>
      </c>
      <c r="L23" s="6">
        <v>30</v>
      </c>
      <c r="M23" s="6">
        <f t="shared" si="2"/>
        <v>4580</v>
      </c>
    </row>
    <row r="24" spans="1:13">
      <c r="A24" s="2">
        <v>19</v>
      </c>
      <c r="B24" s="5" t="s">
        <v>43</v>
      </c>
      <c r="C24" s="5" t="s">
        <v>74</v>
      </c>
      <c r="D24" s="5" t="s">
        <v>44</v>
      </c>
      <c r="E24" s="7" t="s">
        <v>100</v>
      </c>
      <c r="F24" s="5" t="s">
        <v>94</v>
      </c>
      <c r="G24" s="5" t="s">
        <v>11</v>
      </c>
      <c r="H24" s="5">
        <v>51</v>
      </c>
      <c r="I24" s="6">
        <f>VLOOKUP(F24,[2]Invoice!$F$4:$I$16,4,FALSE)</f>
        <v>55</v>
      </c>
      <c r="J24" s="6">
        <f t="shared" si="0"/>
        <v>102</v>
      </c>
      <c r="K24" s="6">
        <f t="shared" si="1"/>
        <v>408</v>
      </c>
      <c r="L24" s="6">
        <v>30</v>
      </c>
      <c r="M24" s="6">
        <f t="shared" si="2"/>
        <v>3345</v>
      </c>
    </row>
    <row r="25" spans="1:13">
      <c r="A25" s="5">
        <v>20</v>
      </c>
      <c r="B25" s="5" t="s">
        <v>14</v>
      </c>
      <c r="C25" s="5" t="s">
        <v>75</v>
      </c>
      <c r="D25" s="5" t="s">
        <v>45</v>
      </c>
      <c r="E25" s="7" t="s">
        <v>100</v>
      </c>
      <c r="F25" s="5" t="s">
        <v>95</v>
      </c>
      <c r="G25" s="5" t="s">
        <v>11</v>
      </c>
      <c r="H25" s="5">
        <v>10</v>
      </c>
      <c r="I25" s="6">
        <f>VLOOKUP(F25,[2]Invoice!$F$4:$I$16,4,FALSE)</f>
        <v>35</v>
      </c>
      <c r="J25" s="6">
        <f t="shared" si="0"/>
        <v>20</v>
      </c>
      <c r="K25" s="6">
        <f t="shared" si="1"/>
        <v>80</v>
      </c>
      <c r="L25" s="6">
        <v>30</v>
      </c>
      <c r="M25" s="6">
        <f t="shared" si="2"/>
        <v>480</v>
      </c>
    </row>
    <row r="26" spans="1:13">
      <c r="A26" s="5">
        <v>21</v>
      </c>
      <c r="B26" s="5" t="s">
        <v>14</v>
      </c>
      <c r="C26" s="5" t="s">
        <v>76</v>
      </c>
      <c r="D26" s="5" t="s">
        <v>46</v>
      </c>
      <c r="E26" s="7" t="s">
        <v>100</v>
      </c>
      <c r="F26" s="5" t="s">
        <v>96</v>
      </c>
      <c r="G26" s="5" t="s">
        <v>11</v>
      </c>
      <c r="H26" s="5">
        <v>50</v>
      </c>
      <c r="I26" s="6">
        <f>VLOOKUP(F26,[2]Invoice!$F$4:$I$16,4,FALSE)</f>
        <v>55</v>
      </c>
      <c r="J26" s="6">
        <f t="shared" si="0"/>
        <v>100</v>
      </c>
      <c r="K26" s="6">
        <f t="shared" si="1"/>
        <v>400</v>
      </c>
      <c r="L26" s="6">
        <v>30</v>
      </c>
      <c r="M26" s="6">
        <f t="shared" si="2"/>
        <v>3280</v>
      </c>
    </row>
    <row r="27" spans="1:13">
      <c r="A27" s="5">
        <v>22</v>
      </c>
      <c r="B27" s="5" t="s">
        <v>17</v>
      </c>
      <c r="C27" s="5" t="s">
        <v>77</v>
      </c>
      <c r="D27" s="5" t="s">
        <v>47</v>
      </c>
      <c r="E27" s="7" t="s">
        <v>100</v>
      </c>
      <c r="F27" s="5" t="s">
        <v>97</v>
      </c>
      <c r="G27" s="5" t="s">
        <v>11</v>
      </c>
      <c r="H27" s="5">
        <v>40</v>
      </c>
      <c r="I27" s="6">
        <f>VLOOKUP(F27,[1]Invoice!$F$4:$I$28,4,FALSE)</f>
        <v>55</v>
      </c>
      <c r="J27" s="6">
        <f t="shared" si="0"/>
        <v>80</v>
      </c>
      <c r="K27" s="6">
        <f t="shared" si="1"/>
        <v>320</v>
      </c>
      <c r="L27" s="6">
        <v>30</v>
      </c>
      <c r="M27" s="6">
        <f t="shared" si="2"/>
        <v>2630</v>
      </c>
    </row>
    <row r="28" spans="1:13">
      <c r="A28" s="5">
        <v>23</v>
      </c>
      <c r="B28" s="5" t="s">
        <v>36</v>
      </c>
      <c r="C28" s="5" t="s">
        <v>78</v>
      </c>
      <c r="D28" s="5" t="s">
        <v>48</v>
      </c>
      <c r="E28" s="7" t="s">
        <v>100</v>
      </c>
      <c r="F28" s="5" t="s">
        <v>94</v>
      </c>
      <c r="G28" s="5" t="s">
        <v>11</v>
      </c>
      <c r="H28" s="5">
        <v>63</v>
      </c>
      <c r="I28" s="6">
        <f>VLOOKUP(F28,[2]Invoice!$F$4:$I$16,4,FALSE)</f>
        <v>55</v>
      </c>
      <c r="J28" s="6">
        <f t="shared" si="0"/>
        <v>126</v>
      </c>
      <c r="K28" s="6">
        <f t="shared" si="1"/>
        <v>504</v>
      </c>
      <c r="L28" s="6">
        <v>30</v>
      </c>
      <c r="M28" s="6">
        <f t="shared" si="2"/>
        <v>4125</v>
      </c>
    </row>
    <row r="29" spans="1:13">
      <c r="A29" s="5">
        <v>24</v>
      </c>
      <c r="B29" s="5" t="s">
        <v>49</v>
      </c>
      <c r="C29" s="5" t="s">
        <v>79</v>
      </c>
      <c r="D29" s="5" t="s">
        <v>50</v>
      </c>
      <c r="E29" s="7" t="s">
        <v>100</v>
      </c>
      <c r="F29" s="5" t="s">
        <v>98</v>
      </c>
      <c r="G29" s="5" t="s">
        <v>11</v>
      </c>
      <c r="H29" s="5">
        <v>12</v>
      </c>
      <c r="I29" s="6">
        <v>55</v>
      </c>
      <c r="J29" s="6">
        <f t="shared" si="0"/>
        <v>24</v>
      </c>
      <c r="K29" s="6">
        <f t="shared" si="1"/>
        <v>96</v>
      </c>
      <c r="L29" s="6">
        <v>30</v>
      </c>
      <c r="M29" s="6">
        <f t="shared" si="2"/>
        <v>810</v>
      </c>
    </row>
    <row r="30" spans="1:13">
      <c r="A30" s="5">
        <v>25</v>
      </c>
      <c r="B30" s="5" t="s">
        <v>38</v>
      </c>
      <c r="C30" s="5" t="s">
        <v>80</v>
      </c>
      <c r="D30" s="5" t="s">
        <v>51</v>
      </c>
      <c r="E30" s="7" t="s">
        <v>100</v>
      </c>
      <c r="F30" s="5" t="s">
        <v>99</v>
      </c>
      <c r="G30" s="5" t="s">
        <v>11</v>
      </c>
      <c r="H30" s="5">
        <v>10</v>
      </c>
      <c r="I30" s="6">
        <f>VLOOKUP(F30,[1]Invoice!$F$4:$I$28,4,FALSE)</f>
        <v>55</v>
      </c>
      <c r="J30" s="6">
        <f t="shared" si="0"/>
        <v>20</v>
      </c>
      <c r="K30" s="6">
        <f t="shared" si="1"/>
        <v>80</v>
      </c>
      <c r="L30" s="6">
        <v>30</v>
      </c>
      <c r="M30" s="6">
        <f t="shared" si="2"/>
        <v>680</v>
      </c>
    </row>
    <row r="31" spans="1:13">
      <c r="A31" s="5">
        <v>26</v>
      </c>
      <c r="B31" s="5" t="s">
        <v>38</v>
      </c>
      <c r="C31" s="5" t="s">
        <v>81</v>
      </c>
      <c r="D31" s="5" t="s">
        <v>52</v>
      </c>
      <c r="E31" s="7" t="s">
        <v>100</v>
      </c>
      <c r="F31" s="5" t="s">
        <v>95</v>
      </c>
      <c r="G31" s="5" t="s">
        <v>11</v>
      </c>
      <c r="H31" s="5">
        <v>25</v>
      </c>
      <c r="I31" s="6">
        <f>VLOOKUP(F31,[2]Invoice!$F$4:$I$16,4,FALSE)</f>
        <v>35</v>
      </c>
      <c r="J31" s="6">
        <f t="shared" si="0"/>
        <v>50</v>
      </c>
      <c r="K31" s="6">
        <f t="shared" si="1"/>
        <v>200</v>
      </c>
      <c r="L31" s="6">
        <v>30</v>
      </c>
      <c r="M31" s="6">
        <f t="shared" si="2"/>
        <v>1155</v>
      </c>
    </row>
    <row r="32" spans="1:13">
      <c r="A32" s="15" t="s">
        <v>105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/>
      <c r="M32" s="8">
        <f>SUM(M4:M31)</f>
        <v>47125</v>
      </c>
    </row>
    <row r="33" spans="1:13" ht="16.5" customHeight="1">
      <c r="A33" s="10" t="s">
        <v>40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2"/>
    </row>
    <row r="34" spans="1:13">
      <c r="A34" s="10" t="s">
        <v>41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"/>
    </row>
    <row r="35" spans="1:13" ht="30" customHeight="1">
      <c r="A35" s="11" t="s">
        <v>42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2"/>
    </row>
  </sheetData>
  <mergeCells count="9">
    <mergeCell ref="A33:L33"/>
    <mergeCell ref="A34:L34"/>
    <mergeCell ref="A35:L35"/>
    <mergeCell ref="H1:M1"/>
    <mergeCell ref="H2:M2"/>
    <mergeCell ref="A32:L32"/>
    <mergeCell ref="A23"/>
    <mergeCell ref="A1:G1"/>
    <mergeCell ref="A2:G2"/>
  </mergeCells>
  <conditionalFormatting sqref="C1:C31 C33:C1048576">
    <cfRule type="duplicateValues" dxfId="0" priority="1"/>
  </conditionalFormatting>
  <pageMargins left="0.2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2023-11-14T03:16:10Z</cp:lastPrinted>
  <dcterms:created xsi:type="dcterms:W3CDTF">2023-11-13T03:54:24Z</dcterms:created>
  <dcterms:modified xsi:type="dcterms:W3CDTF">2023-11-16T06:46:01Z</dcterms:modified>
</cp:coreProperties>
</file>