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7" i="1"/>
  <c r="M5"/>
  <c r="M4"/>
  <c r="M18"/>
  <c r="K7"/>
  <c r="K8"/>
  <c r="K9"/>
  <c r="K10"/>
  <c r="K4"/>
  <c r="K5"/>
  <c r="K11"/>
  <c r="K12"/>
  <c r="K13"/>
  <c r="K14"/>
  <c r="K15"/>
  <c r="K16"/>
  <c r="K17"/>
  <c r="K6"/>
  <c r="J7"/>
  <c r="J8"/>
  <c r="J9"/>
  <c r="M9" s="1"/>
  <c r="J10"/>
  <c r="J4"/>
  <c r="J5"/>
  <c r="J11"/>
  <c r="M11" s="1"/>
  <c r="J12"/>
  <c r="J13"/>
  <c r="J14"/>
  <c r="J15"/>
  <c r="J16"/>
  <c r="J17"/>
  <c r="J6"/>
  <c r="I7" l="1"/>
  <c r="M7" s="1"/>
  <c r="I8"/>
  <c r="M8" s="1"/>
  <c r="I10"/>
  <c r="M10" s="1"/>
  <c r="I4"/>
  <c r="I12"/>
  <c r="M12" s="1"/>
  <c r="I13"/>
  <c r="M13" s="1"/>
  <c r="I14"/>
  <c r="M14" s="1"/>
  <c r="I15"/>
  <c r="M15" s="1"/>
  <c r="I16"/>
  <c r="M16" s="1"/>
  <c r="I17"/>
  <c r="I6"/>
  <c r="M6" s="1"/>
</calcChain>
</file>

<file path=xl/sharedStrings.xml><?xml version="1.0" encoding="utf-8"?>
<sst xmlns="http://schemas.openxmlformats.org/spreadsheetml/2006/main" count="104" uniqueCount="68">
  <si>
    <t>Invoice
PRAGATI LOGISTICS,SAMANTA SAHI KHUNTIA LANE,8984191006
GST :21AGHPB9356M1Z9</t>
  </si>
  <si>
    <t>DATE</t>
  </si>
  <si>
    <t xml:space="preserve">PRODUCT </t>
  </si>
  <si>
    <t>CASE</t>
  </si>
  <si>
    <t>RATE</t>
  </si>
  <si>
    <t>DD</t>
  </si>
  <si>
    <t>LR</t>
  </si>
  <si>
    <t>AMOUNT</t>
  </si>
  <si>
    <t>14/3/2023</t>
  </si>
  <si>
    <t>PL/JA/33900/22-23</t>
  </si>
  <si>
    <t>2416</t>
  </si>
  <si>
    <t>GHEE</t>
  </si>
  <si>
    <t>TIL OIL</t>
  </si>
  <si>
    <t>545</t>
  </si>
  <si>
    <t>20/3/2023</t>
  </si>
  <si>
    <t>2422</t>
  </si>
  <si>
    <t>2424</t>
  </si>
  <si>
    <t>GST to be paid by Consignor under Reverse Charge Mechanism (RCM) as per GST</t>
  </si>
  <si>
    <t>Declaration � Kindly verify and confirm before 04/20/2023 00:00:00</t>
  </si>
  <si>
    <t>Thanking you for your business.
PRAGATI LOGISTICS</t>
  </si>
  <si>
    <t>06/3/2023</t>
  </si>
  <si>
    <t>2411</t>
  </si>
  <si>
    <t>09/3/2023</t>
  </si>
  <si>
    <t>2413</t>
  </si>
  <si>
    <t>15/3/2023</t>
  </si>
  <si>
    <t>2417</t>
  </si>
  <si>
    <t>21/3/2023</t>
  </si>
  <si>
    <t>550</t>
  </si>
  <si>
    <t>548</t>
  </si>
  <si>
    <t>549</t>
  </si>
  <si>
    <t>23/3/2023</t>
  </si>
  <si>
    <t>2425</t>
  </si>
  <si>
    <t>24/3/2023</t>
  </si>
  <si>
    <t>2428</t>
  </si>
  <si>
    <t>25/3/2023</t>
  </si>
  <si>
    <t>2429</t>
  </si>
  <si>
    <t>SL.</t>
  </si>
  <si>
    <t>PL/JA/33900</t>
  </si>
  <si>
    <t>PL/JA/33901</t>
  </si>
  <si>
    <t>PL/JA/34285</t>
  </si>
  <si>
    <t>PL/JA/34308</t>
  </si>
  <si>
    <t>PL/JA/33394</t>
  </si>
  <si>
    <t>PL/JA/33514</t>
  </si>
  <si>
    <t>PL/JA/33849</t>
  </si>
  <si>
    <t>PL/JA/34344</t>
  </si>
  <si>
    <t>PL/JA/34345</t>
  </si>
  <si>
    <t>PL/JA/34346</t>
  </si>
  <si>
    <t>PL/JA/34532</t>
  </si>
  <si>
    <t>PL/JA/34618</t>
  </si>
  <si>
    <t>PL/JA/34749</t>
  </si>
  <si>
    <t xml:space="preserve">Invoice </t>
  </si>
  <si>
    <t>CUTTACK</t>
  </si>
  <si>
    <t>KUCHINDA</t>
  </si>
  <si>
    <t>UMERKOT</t>
  </si>
  <si>
    <t>DHENKANAL</t>
  </si>
  <si>
    <t>DEOGARH</t>
  </si>
  <si>
    <t>SERAGADA</t>
  </si>
  <si>
    <t>TIKIRI</t>
  </si>
  <si>
    <t>JHARSUGUDA</t>
  </si>
  <si>
    <t>NABARANGPUR</t>
  </si>
  <si>
    <t>JEYPORE</t>
  </si>
  <si>
    <t>CTC</t>
  </si>
  <si>
    <t>FROM</t>
  </si>
  <si>
    <t>TO</t>
  </si>
  <si>
    <t>HAM</t>
  </si>
  <si>
    <t xml:space="preserve">TO, 
ABHISTIKA ORGANIC
Address: SHED NO.S 2/185, P-II NIE  PLOT NO-1906 P, K NO 448 JAGATPUR,9437441815
GST No:21ABCFA2059A1ZD
</t>
  </si>
  <si>
    <t>(RUPEES TWENTY FIVE THOUSAND TWO HUNDRED SEVENTY ONLY)</t>
  </si>
  <si>
    <t>Bill Date:03/31/2023
Bill #:Inv-43984/22-23
TotalAmount:25270.00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</si>
</sst>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57150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PAID%2021-23/2021-2022/PAID%20BILL%202023/PAID%20BILL%20FEBRUARY/ABHISTIKA%20ORGANIC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SHERAGADA</v>
          </cell>
          <cell r="G4" t="str">
            <v>TIL OIL</v>
          </cell>
          <cell r="H4">
            <v>40</v>
          </cell>
          <cell r="I4">
            <v>30</v>
          </cell>
        </row>
        <row r="5">
          <cell r="F5" t="str">
            <v>KUCHINDA</v>
          </cell>
          <cell r="G5" t="str">
            <v>GHEE</v>
          </cell>
          <cell r="H5">
            <v>15</v>
          </cell>
          <cell r="I5">
            <v>50</v>
          </cell>
        </row>
        <row r="6">
          <cell r="F6" t="str">
            <v>KUCHINDA</v>
          </cell>
          <cell r="G6" t="str">
            <v>GHEE</v>
          </cell>
          <cell r="H6">
            <v>73</v>
          </cell>
          <cell r="I6">
            <v>50</v>
          </cell>
        </row>
        <row r="7">
          <cell r="F7" t="str">
            <v>NABARANGPUR</v>
          </cell>
          <cell r="G7" t="str">
            <v>GHEE</v>
          </cell>
          <cell r="H7">
            <v>50</v>
          </cell>
          <cell r="I7">
            <v>50</v>
          </cell>
        </row>
        <row r="8">
          <cell r="F8" t="str">
            <v>KORAPUT</v>
          </cell>
          <cell r="G8" t="str">
            <v>GHEE</v>
          </cell>
          <cell r="H8">
            <v>65</v>
          </cell>
          <cell r="I8">
            <v>50</v>
          </cell>
        </row>
        <row r="9">
          <cell r="F9" t="str">
            <v>JHARSUGUDA</v>
          </cell>
          <cell r="G9" t="str">
            <v>GHEE</v>
          </cell>
          <cell r="H9">
            <v>14</v>
          </cell>
          <cell r="I9">
            <v>50</v>
          </cell>
        </row>
        <row r="10">
          <cell r="F10" t="str">
            <v>JHARSUGUDA</v>
          </cell>
          <cell r="G10" t="str">
            <v>GHEE</v>
          </cell>
          <cell r="H10">
            <v>16</v>
          </cell>
          <cell r="I10">
            <v>50</v>
          </cell>
        </row>
        <row r="11">
          <cell r="F11" t="str">
            <v>KORAPUT</v>
          </cell>
          <cell r="G11" t="str">
            <v>GHEE</v>
          </cell>
          <cell r="H11">
            <v>20</v>
          </cell>
          <cell r="I11">
            <v>50</v>
          </cell>
        </row>
        <row r="12">
          <cell r="F12" t="str">
            <v>BHADRAK</v>
          </cell>
          <cell r="G12" t="str">
            <v>GHEE</v>
          </cell>
          <cell r="H12">
            <v>35</v>
          </cell>
          <cell r="I12">
            <v>30</v>
          </cell>
        </row>
        <row r="13">
          <cell r="F13" t="str">
            <v>BARIPADA</v>
          </cell>
          <cell r="G13" t="str">
            <v>GHEE</v>
          </cell>
          <cell r="H13">
            <v>32</v>
          </cell>
          <cell r="I13">
            <v>30</v>
          </cell>
        </row>
        <row r="14">
          <cell r="F14" t="str">
            <v>JEYPORE</v>
          </cell>
          <cell r="G14" t="str">
            <v>GHEE</v>
          </cell>
          <cell r="H14">
            <v>10</v>
          </cell>
          <cell r="I14">
            <v>50</v>
          </cell>
        </row>
        <row r="15">
          <cell r="F15" t="str">
            <v>KOTPAD</v>
          </cell>
          <cell r="G15" t="str">
            <v>GHEE</v>
          </cell>
          <cell r="H15">
            <v>32</v>
          </cell>
          <cell r="I15">
            <v>50</v>
          </cell>
        </row>
        <row r="16">
          <cell r="F16" t="str">
            <v>DEOGARH</v>
          </cell>
          <cell r="G16" t="str">
            <v>GHEE</v>
          </cell>
          <cell r="H16">
            <v>61</v>
          </cell>
          <cell r="I16">
            <v>50</v>
          </cell>
        </row>
        <row r="17">
          <cell r="F17" t="str">
            <v>DHENKANAL</v>
          </cell>
          <cell r="G17" t="str">
            <v>GHEE</v>
          </cell>
          <cell r="H17">
            <v>6</v>
          </cell>
          <cell r="I17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activeCell="O7" sqref="O7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5703125" style="1" customWidth="1"/>
    <col min="4" max="4" width="7.42578125" style="1" bestFit="1" customWidth="1"/>
    <col min="5" max="5" width="9" style="1" bestFit="1" customWidth="1"/>
    <col min="6" max="6" width="15" style="1" bestFit="1" customWidth="1"/>
    <col min="7" max="7" width="10" style="1" customWidth="1"/>
    <col min="8" max="9" width="5.42578125" style="1" bestFit="1" customWidth="1"/>
    <col min="10" max="11" width="6.5703125" style="1" bestFit="1" customWidth="1"/>
    <col min="12" max="12" width="5.5703125" style="1" bestFit="1" customWidth="1"/>
    <col min="13" max="13" width="8.5703125" style="1" bestFit="1" customWidth="1"/>
    <col min="14" max="16384" width="9.140625" style="1"/>
  </cols>
  <sheetData>
    <row r="1" spans="1:13" ht="90" customHeight="1">
      <c r="A1" s="5"/>
      <c r="B1" s="5"/>
      <c r="C1" s="5"/>
      <c r="D1" s="5"/>
      <c r="E1" s="5"/>
      <c r="F1" s="5"/>
      <c r="G1" s="5"/>
      <c r="H1" s="13" t="s">
        <v>0</v>
      </c>
      <c r="I1" s="14"/>
      <c r="J1" s="14"/>
      <c r="K1" s="14"/>
      <c r="L1" s="14"/>
      <c r="M1" s="15"/>
    </row>
    <row r="2" spans="1:13" ht="90" customHeight="1">
      <c r="A2" s="5" t="s">
        <v>65</v>
      </c>
      <c r="B2" s="5"/>
      <c r="C2" s="5"/>
      <c r="D2" s="5"/>
      <c r="E2" s="5"/>
      <c r="F2" s="5"/>
      <c r="G2" s="5"/>
      <c r="H2" s="13" t="s">
        <v>67</v>
      </c>
      <c r="I2" s="14"/>
      <c r="J2" s="14"/>
      <c r="K2" s="14"/>
      <c r="L2" s="14"/>
      <c r="M2" s="15"/>
    </row>
    <row r="3" spans="1:13" s="10" customFormat="1" ht="30">
      <c r="A3" s="9" t="s">
        <v>36</v>
      </c>
      <c r="B3" s="9" t="s">
        <v>1</v>
      </c>
      <c r="C3" s="9" t="s">
        <v>6</v>
      </c>
      <c r="D3" s="9" t="s">
        <v>50</v>
      </c>
      <c r="E3" s="9" t="s">
        <v>62</v>
      </c>
      <c r="F3" s="9" t="s">
        <v>63</v>
      </c>
      <c r="G3" s="9" t="s">
        <v>2</v>
      </c>
      <c r="H3" s="9" t="s">
        <v>3</v>
      </c>
      <c r="I3" s="9" t="s">
        <v>4</v>
      </c>
      <c r="J3" s="9" t="s">
        <v>64</v>
      </c>
      <c r="K3" s="9" t="s">
        <v>5</v>
      </c>
      <c r="L3" s="9" t="s">
        <v>6</v>
      </c>
      <c r="M3" s="9" t="s">
        <v>7</v>
      </c>
    </row>
    <row r="4" spans="1:13">
      <c r="A4" s="2">
        <v>1</v>
      </c>
      <c r="B4" s="2" t="s">
        <v>20</v>
      </c>
      <c r="C4" s="2" t="s">
        <v>41</v>
      </c>
      <c r="D4" s="2" t="s">
        <v>21</v>
      </c>
      <c r="E4" s="12" t="s">
        <v>61</v>
      </c>
      <c r="F4" s="2" t="s">
        <v>55</v>
      </c>
      <c r="G4" s="2" t="s">
        <v>11</v>
      </c>
      <c r="H4" s="2">
        <v>43</v>
      </c>
      <c r="I4" s="2">
        <f>VLOOKUP(F4,[1]Invoice!$F$4:$I$17,4,FALSE)</f>
        <v>50</v>
      </c>
      <c r="J4" s="3">
        <f>H4*2</f>
        <v>86</v>
      </c>
      <c r="K4" s="3">
        <f>H4*8</f>
        <v>344</v>
      </c>
      <c r="L4" s="3">
        <v>30</v>
      </c>
      <c r="M4" s="3">
        <f>H4*I4+J4+K4+L4</f>
        <v>2610</v>
      </c>
    </row>
    <row r="5" spans="1:13">
      <c r="A5" s="2">
        <v>2</v>
      </c>
      <c r="B5" s="2" t="s">
        <v>22</v>
      </c>
      <c r="C5" s="2" t="s">
        <v>42</v>
      </c>
      <c r="D5" s="2" t="s">
        <v>23</v>
      </c>
      <c r="E5" s="12" t="s">
        <v>61</v>
      </c>
      <c r="F5" s="2" t="s">
        <v>56</v>
      </c>
      <c r="G5" s="2" t="s">
        <v>12</v>
      </c>
      <c r="H5" s="2">
        <v>46</v>
      </c>
      <c r="I5" s="2">
        <v>30</v>
      </c>
      <c r="J5" s="3">
        <f>H5*2</f>
        <v>92</v>
      </c>
      <c r="K5" s="3">
        <f>H5*8</f>
        <v>368</v>
      </c>
      <c r="L5" s="3">
        <v>30</v>
      </c>
      <c r="M5" s="3">
        <f>H5*I5+J5+K5+L5</f>
        <v>1870</v>
      </c>
    </row>
    <row r="6" spans="1:13">
      <c r="A6" s="2">
        <v>3</v>
      </c>
      <c r="B6" s="4" t="s">
        <v>8</v>
      </c>
      <c r="C6" s="4" t="s">
        <v>37</v>
      </c>
      <c r="D6" s="4" t="s">
        <v>10</v>
      </c>
      <c r="E6" s="11" t="s">
        <v>61</v>
      </c>
      <c r="F6" s="2" t="s">
        <v>52</v>
      </c>
      <c r="G6" s="2" t="s">
        <v>11</v>
      </c>
      <c r="H6" s="2">
        <v>58</v>
      </c>
      <c r="I6" s="2">
        <f>VLOOKUP(F6,[1]Invoice!$F$4:$I$17,4,FALSE)</f>
        <v>50</v>
      </c>
      <c r="J6" s="3">
        <f>H6*2</f>
        <v>116</v>
      </c>
      <c r="K6" s="3">
        <f>H6*8</f>
        <v>464</v>
      </c>
      <c r="L6" s="3">
        <v>30</v>
      </c>
      <c r="M6" s="3">
        <f>H6*I6+J6+K6+L6</f>
        <v>3510</v>
      </c>
    </row>
    <row r="7" spans="1:13">
      <c r="A7" s="2">
        <v>4</v>
      </c>
      <c r="B7" s="4" t="s">
        <v>8</v>
      </c>
      <c r="C7" s="4" t="s">
        <v>9</v>
      </c>
      <c r="D7" s="4" t="s">
        <v>10</v>
      </c>
      <c r="E7" s="4" t="s">
        <v>51</v>
      </c>
      <c r="F7" s="2" t="s">
        <v>52</v>
      </c>
      <c r="G7" s="2" t="s">
        <v>12</v>
      </c>
      <c r="H7" s="2">
        <v>12</v>
      </c>
      <c r="I7" s="2">
        <f>VLOOKUP(F7,[1]Invoice!$F$4:$I$17,4,FALSE)</f>
        <v>50</v>
      </c>
      <c r="J7" s="3">
        <f t="shared" ref="J7:J17" si="0">H7*2</f>
        <v>24</v>
      </c>
      <c r="K7" s="3">
        <f t="shared" ref="K7:K17" si="1">H7*8</f>
        <v>96</v>
      </c>
      <c r="L7" s="3"/>
      <c r="M7" s="3">
        <f t="shared" ref="M7:M17" si="2">H7*I7+J7+K7+L7</f>
        <v>720</v>
      </c>
    </row>
    <row r="8" spans="1:13">
      <c r="A8" s="2">
        <v>5</v>
      </c>
      <c r="B8" s="4" t="s">
        <v>8</v>
      </c>
      <c r="C8" s="4" t="s">
        <v>38</v>
      </c>
      <c r="D8" s="4" t="s">
        <v>13</v>
      </c>
      <c r="E8" s="12" t="s">
        <v>61</v>
      </c>
      <c r="F8" s="2" t="s">
        <v>52</v>
      </c>
      <c r="G8" s="2" t="s">
        <v>11</v>
      </c>
      <c r="H8" s="2">
        <v>15</v>
      </c>
      <c r="I8" s="2">
        <f>VLOOKUP(F8,[1]Invoice!$F$4:$I$17,4,FALSE)</f>
        <v>50</v>
      </c>
      <c r="J8" s="3">
        <f t="shared" si="0"/>
        <v>30</v>
      </c>
      <c r="K8" s="3">
        <f t="shared" si="1"/>
        <v>120</v>
      </c>
      <c r="L8" s="3">
        <v>30</v>
      </c>
      <c r="M8" s="3">
        <f t="shared" si="2"/>
        <v>930</v>
      </c>
    </row>
    <row r="9" spans="1:13">
      <c r="A9" s="2">
        <v>6</v>
      </c>
      <c r="B9" s="4" t="s">
        <v>14</v>
      </c>
      <c r="C9" s="4" t="s">
        <v>39</v>
      </c>
      <c r="D9" s="4" t="s">
        <v>15</v>
      </c>
      <c r="E9" s="12" t="s">
        <v>61</v>
      </c>
      <c r="F9" s="2" t="s">
        <v>53</v>
      </c>
      <c r="G9" s="2" t="s">
        <v>11</v>
      </c>
      <c r="H9" s="2">
        <v>50</v>
      </c>
      <c r="I9" s="2">
        <v>50</v>
      </c>
      <c r="J9" s="3">
        <f t="shared" si="0"/>
        <v>100</v>
      </c>
      <c r="K9" s="3">
        <f t="shared" si="1"/>
        <v>400</v>
      </c>
      <c r="L9" s="3">
        <v>30</v>
      </c>
      <c r="M9" s="3">
        <f t="shared" si="2"/>
        <v>3030</v>
      </c>
    </row>
    <row r="10" spans="1:13">
      <c r="A10" s="4">
        <v>7</v>
      </c>
      <c r="B10" s="4" t="s">
        <v>14</v>
      </c>
      <c r="C10" s="4" t="s">
        <v>40</v>
      </c>
      <c r="D10" s="4" t="s">
        <v>16</v>
      </c>
      <c r="E10" s="12" t="s">
        <v>61</v>
      </c>
      <c r="F10" s="2" t="s">
        <v>54</v>
      </c>
      <c r="G10" s="2" t="s">
        <v>11</v>
      </c>
      <c r="H10" s="2">
        <v>6</v>
      </c>
      <c r="I10" s="2">
        <f>VLOOKUP(F10,[1]Invoice!$F$4:$I$17,4,FALSE)</f>
        <v>30</v>
      </c>
      <c r="J10" s="3">
        <f t="shared" si="0"/>
        <v>12</v>
      </c>
      <c r="K10" s="3">
        <f t="shared" si="1"/>
        <v>48</v>
      </c>
      <c r="L10" s="3">
        <v>30</v>
      </c>
      <c r="M10" s="3">
        <f t="shared" si="2"/>
        <v>270</v>
      </c>
    </row>
    <row r="11" spans="1:13">
      <c r="A11" s="2">
        <v>8</v>
      </c>
      <c r="B11" s="2" t="s">
        <v>24</v>
      </c>
      <c r="C11" s="2" t="s">
        <v>43</v>
      </c>
      <c r="D11" s="2" t="s">
        <v>25</v>
      </c>
      <c r="E11" s="12" t="s">
        <v>61</v>
      </c>
      <c r="F11" s="2" t="s">
        <v>57</v>
      </c>
      <c r="G11" s="2" t="s">
        <v>11</v>
      </c>
      <c r="H11" s="2">
        <v>11</v>
      </c>
      <c r="I11" s="2">
        <v>50</v>
      </c>
      <c r="J11" s="3">
        <f t="shared" si="0"/>
        <v>22</v>
      </c>
      <c r="K11" s="3">
        <f t="shared" si="1"/>
        <v>88</v>
      </c>
      <c r="L11" s="3">
        <v>30</v>
      </c>
      <c r="M11" s="3">
        <f t="shared" si="2"/>
        <v>690</v>
      </c>
    </row>
    <row r="12" spans="1:13">
      <c r="A12" s="2">
        <v>9</v>
      </c>
      <c r="B12" s="2" t="s">
        <v>26</v>
      </c>
      <c r="C12" s="2" t="s">
        <v>44</v>
      </c>
      <c r="D12" s="2" t="s">
        <v>27</v>
      </c>
      <c r="E12" s="12" t="s">
        <v>61</v>
      </c>
      <c r="F12" s="2" t="s">
        <v>58</v>
      </c>
      <c r="G12" s="2" t="s">
        <v>12</v>
      </c>
      <c r="H12" s="2">
        <v>16</v>
      </c>
      <c r="I12" s="2">
        <f>VLOOKUP(F12,[1]Invoice!$F$4:$I$17,4,FALSE)</f>
        <v>50</v>
      </c>
      <c r="J12" s="3">
        <f t="shared" si="0"/>
        <v>32</v>
      </c>
      <c r="K12" s="3">
        <f t="shared" si="1"/>
        <v>128</v>
      </c>
      <c r="L12" s="3">
        <v>30</v>
      </c>
      <c r="M12" s="3">
        <f t="shared" si="2"/>
        <v>990</v>
      </c>
    </row>
    <row r="13" spans="1:13">
      <c r="A13" s="2">
        <v>10</v>
      </c>
      <c r="B13" s="2" t="s">
        <v>26</v>
      </c>
      <c r="C13" s="2" t="s">
        <v>45</v>
      </c>
      <c r="D13" s="2" t="s">
        <v>28</v>
      </c>
      <c r="E13" s="12" t="s">
        <v>61</v>
      </c>
      <c r="F13" s="2" t="s">
        <v>58</v>
      </c>
      <c r="G13" s="2" t="s">
        <v>11</v>
      </c>
      <c r="H13" s="2">
        <v>10</v>
      </c>
      <c r="I13" s="2">
        <f>VLOOKUP(F13,[1]Invoice!$F$4:$I$17,4,FALSE)</f>
        <v>50</v>
      </c>
      <c r="J13" s="3">
        <f t="shared" si="0"/>
        <v>20</v>
      </c>
      <c r="K13" s="3">
        <f t="shared" si="1"/>
        <v>80</v>
      </c>
      <c r="L13" s="3">
        <v>30</v>
      </c>
      <c r="M13" s="3">
        <f t="shared" si="2"/>
        <v>630</v>
      </c>
    </row>
    <row r="14" spans="1:13">
      <c r="A14" s="2">
        <v>11</v>
      </c>
      <c r="B14" s="2" t="s">
        <v>26</v>
      </c>
      <c r="C14" s="2" t="s">
        <v>46</v>
      </c>
      <c r="D14" s="2" t="s">
        <v>29</v>
      </c>
      <c r="E14" s="12" t="s">
        <v>61</v>
      </c>
      <c r="F14" s="2" t="s">
        <v>58</v>
      </c>
      <c r="G14" s="2" t="s">
        <v>11</v>
      </c>
      <c r="H14" s="2">
        <v>10</v>
      </c>
      <c r="I14" s="2">
        <f>VLOOKUP(F14,[1]Invoice!$F$4:$I$17,4,FALSE)</f>
        <v>50</v>
      </c>
      <c r="J14" s="3">
        <f t="shared" si="0"/>
        <v>20</v>
      </c>
      <c r="K14" s="3">
        <f t="shared" si="1"/>
        <v>80</v>
      </c>
      <c r="L14" s="3">
        <v>30</v>
      </c>
      <c r="M14" s="3">
        <f t="shared" si="2"/>
        <v>630</v>
      </c>
    </row>
    <row r="15" spans="1:13">
      <c r="A15" s="2">
        <v>12</v>
      </c>
      <c r="B15" s="2" t="s">
        <v>30</v>
      </c>
      <c r="C15" s="2" t="s">
        <v>47</v>
      </c>
      <c r="D15" s="2" t="s">
        <v>31</v>
      </c>
      <c r="E15" s="12" t="s">
        <v>61</v>
      </c>
      <c r="F15" s="2" t="s">
        <v>59</v>
      </c>
      <c r="G15" s="2" t="s">
        <v>11</v>
      </c>
      <c r="H15" s="2">
        <v>63</v>
      </c>
      <c r="I15" s="2">
        <f>VLOOKUP(F15,[1]Invoice!$F$4:$I$17,4,FALSE)</f>
        <v>50</v>
      </c>
      <c r="J15" s="3">
        <f t="shared" si="0"/>
        <v>126</v>
      </c>
      <c r="K15" s="3">
        <f t="shared" si="1"/>
        <v>504</v>
      </c>
      <c r="L15" s="3">
        <v>30</v>
      </c>
      <c r="M15" s="3">
        <f t="shared" si="2"/>
        <v>3810</v>
      </c>
    </row>
    <row r="16" spans="1:13">
      <c r="A16" s="2">
        <v>13</v>
      </c>
      <c r="B16" s="2" t="s">
        <v>32</v>
      </c>
      <c r="C16" s="2" t="s">
        <v>48</v>
      </c>
      <c r="D16" s="2" t="s">
        <v>33</v>
      </c>
      <c r="E16" s="12" t="s">
        <v>61</v>
      </c>
      <c r="F16" s="2" t="s">
        <v>60</v>
      </c>
      <c r="G16" s="2" t="s">
        <v>11</v>
      </c>
      <c r="H16" s="2">
        <v>35</v>
      </c>
      <c r="I16" s="2">
        <f>VLOOKUP(F16,[1]Invoice!$F$4:$I$17,4,FALSE)</f>
        <v>50</v>
      </c>
      <c r="J16" s="3">
        <f t="shared" si="0"/>
        <v>70</v>
      </c>
      <c r="K16" s="3">
        <f t="shared" si="1"/>
        <v>280</v>
      </c>
      <c r="L16" s="3">
        <v>30</v>
      </c>
      <c r="M16" s="3">
        <f t="shared" si="2"/>
        <v>2130</v>
      </c>
    </row>
    <row r="17" spans="1:13">
      <c r="A17" s="2">
        <v>14</v>
      </c>
      <c r="B17" s="2" t="s">
        <v>34</v>
      </c>
      <c r="C17" s="2" t="s">
        <v>49</v>
      </c>
      <c r="D17" s="2" t="s">
        <v>35</v>
      </c>
      <c r="E17" s="12" t="s">
        <v>61</v>
      </c>
      <c r="F17" s="2" t="s">
        <v>55</v>
      </c>
      <c r="G17" s="2" t="s">
        <v>11</v>
      </c>
      <c r="H17" s="2">
        <v>57</v>
      </c>
      <c r="I17" s="2">
        <f>VLOOKUP(F17,[1]Invoice!$F$4:$I$17,4,FALSE)</f>
        <v>50</v>
      </c>
      <c r="J17" s="3">
        <f t="shared" si="0"/>
        <v>114</v>
      </c>
      <c r="K17" s="3">
        <f t="shared" si="1"/>
        <v>456</v>
      </c>
      <c r="L17" s="3">
        <v>30</v>
      </c>
      <c r="M17" s="3">
        <f>H17*I17+J17+K17+L17</f>
        <v>3450</v>
      </c>
    </row>
    <row r="18" spans="1:13">
      <c r="A18" s="16" t="s">
        <v>66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8"/>
      <c r="M18" s="19">
        <f>SUM(M4:M17)</f>
        <v>25270</v>
      </c>
    </row>
    <row r="19" spans="1:13" s="8" customFormat="1">
      <c r="A19" s="5" t="s">
        <v>17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7"/>
    </row>
    <row r="20" spans="1:13" s="8" customFormat="1">
      <c r="A20" s="5" t="s">
        <v>18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7"/>
    </row>
    <row r="21" spans="1:13" s="8" customFormat="1" ht="30" customHeight="1">
      <c r="A21" s="6" t="s">
        <v>19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7"/>
      <c r="M21" s="7"/>
    </row>
    <row r="22" spans="1:13" s="8" customFormat="1"/>
    <row r="23" spans="1:13" s="8" customFormat="1"/>
    <row r="24" spans="1:13" s="8" customFormat="1"/>
    <row r="25" spans="1:13" s="8" customFormat="1"/>
    <row r="26" spans="1:13" s="8" customFormat="1"/>
    <row r="27" spans="1:13" s="8" customFormat="1"/>
    <row r="28" spans="1:13" s="8" customFormat="1"/>
    <row r="29" spans="1:13" s="8" customFormat="1"/>
    <row r="30" spans="1:13" s="8" customFormat="1"/>
    <row r="31" spans="1:13" s="8" customFormat="1"/>
    <row r="32" spans="1:13" s="8" customFormat="1"/>
    <row r="33" s="8" customFormat="1"/>
    <row r="34" s="8" customFormat="1"/>
  </sheetData>
  <mergeCells count="22">
    <mergeCell ref="A18:L18"/>
    <mergeCell ref="A19:L19"/>
    <mergeCell ref="A20:L20"/>
    <mergeCell ref="A21:K21"/>
    <mergeCell ref="A10"/>
    <mergeCell ref="B10"/>
    <mergeCell ref="C10"/>
    <mergeCell ref="D10"/>
    <mergeCell ref="B9"/>
    <mergeCell ref="C9"/>
    <mergeCell ref="D9"/>
    <mergeCell ref="B8"/>
    <mergeCell ref="C8"/>
    <mergeCell ref="D8"/>
    <mergeCell ref="B6:B7"/>
    <mergeCell ref="C6:C7"/>
    <mergeCell ref="D6:D7"/>
    <mergeCell ref="E6:E7"/>
    <mergeCell ref="A1:G1"/>
    <mergeCell ref="A2:G2"/>
    <mergeCell ref="H1:M1"/>
    <mergeCell ref="H2:M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2023-04-06T03:39:30Z</dcterms:created>
  <dcterms:modified xsi:type="dcterms:W3CDTF">2023-04-06T03:39:31Z</dcterms:modified>
</cp:coreProperties>
</file>