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definedNames>
    <definedName name="_xlnm._FilterDatabase" localSheetId="0" hidden="1">Invoice!$H$1:$H$29</definedName>
  </definedNames>
  <calcPr calcId="124519"/>
</workbook>
</file>

<file path=xl/calcChain.xml><?xml version="1.0" encoding="utf-8"?>
<calcChain xmlns="http://schemas.openxmlformats.org/spreadsheetml/2006/main">
  <c r="K18" i="1"/>
  <c r="K16"/>
  <c r="K26"/>
  <c r="K12"/>
  <c r="K5"/>
  <c r="K7"/>
  <c r="K8"/>
  <c r="I25"/>
  <c r="I21"/>
  <c r="I24"/>
  <c r="I22"/>
  <c r="I23"/>
  <c r="I18"/>
  <c r="I19"/>
  <c r="I16"/>
  <c r="I13"/>
  <c r="I26"/>
  <c r="I14"/>
  <c r="K14" s="1"/>
  <c r="I17"/>
  <c r="I9"/>
  <c r="I10"/>
  <c r="I11"/>
  <c r="K11" s="1"/>
  <c r="I12"/>
  <c r="I20"/>
  <c r="K20" s="1"/>
  <c r="I5"/>
  <c r="I6"/>
  <c r="I7"/>
  <c r="I15"/>
  <c r="I8"/>
  <c r="I4"/>
  <c r="K4" s="1"/>
  <c r="H25"/>
  <c r="K25" s="1"/>
  <c r="H21"/>
  <c r="K21" s="1"/>
  <c r="H24"/>
  <c r="K24" s="1"/>
  <c r="H22"/>
  <c r="K22" s="1"/>
  <c r="H23"/>
  <c r="K23" s="1"/>
  <c r="H19"/>
  <c r="K19" s="1"/>
  <c r="H16"/>
  <c r="H13"/>
  <c r="K13" s="1"/>
  <c r="H26"/>
  <c r="H17"/>
  <c r="K17" s="1"/>
  <c r="H9"/>
  <c r="K9" s="1"/>
  <c r="H10"/>
  <c r="K10" s="1"/>
  <c r="H12"/>
  <c r="H6"/>
  <c r="K6" s="1"/>
  <c r="H7"/>
  <c r="H15"/>
  <c r="K15" s="1"/>
  <c r="H8"/>
  <c r="K27" l="1"/>
</calcChain>
</file>

<file path=xl/sharedStrings.xml><?xml version="1.0" encoding="utf-8"?>
<sst xmlns="http://schemas.openxmlformats.org/spreadsheetml/2006/main" count="132" uniqueCount="86">
  <si>
    <t>INVOICE
PRAGATI LOGISTICS,SAMANTA SAHI KHUNTIA LANE,8984191006
GST No:21AGHPB9356M1Z9</t>
  </si>
  <si>
    <t>01/2/2025</t>
  </si>
  <si>
    <t>801</t>
  </si>
  <si>
    <t>28/2/2025</t>
  </si>
  <si>
    <t>888</t>
  </si>
  <si>
    <t>24/2/2025</t>
  </si>
  <si>
    <t>877</t>
  </si>
  <si>
    <t>25/2/2025</t>
  </si>
  <si>
    <t>878</t>
  </si>
  <si>
    <t>866</t>
  </si>
  <si>
    <t>871</t>
  </si>
  <si>
    <t>19/2/2025</t>
  </si>
  <si>
    <t>860</t>
  </si>
  <si>
    <t>861</t>
  </si>
  <si>
    <t>15/2/2025</t>
  </si>
  <si>
    <t>856</t>
  </si>
  <si>
    <t>13/2/2025</t>
  </si>
  <si>
    <t>841</t>
  </si>
  <si>
    <t>883</t>
  </si>
  <si>
    <t>847</t>
  </si>
  <si>
    <t>854</t>
  </si>
  <si>
    <t>03/2/2025</t>
  </si>
  <si>
    <t>833</t>
  </si>
  <si>
    <t>828</t>
  </si>
  <si>
    <t>827</t>
  </si>
  <si>
    <t>835</t>
  </si>
  <si>
    <t>22/2/2025</t>
  </si>
  <si>
    <t>DO/11</t>
  </si>
  <si>
    <t>870</t>
  </si>
  <si>
    <t>831</t>
  </si>
  <si>
    <t>819</t>
  </si>
  <si>
    <t>818</t>
  </si>
  <si>
    <t>850</t>
  </si>
  <si>
    <t>820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</si>
  <si>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</si>
  <si>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</si>
  <si>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</si>
  <si>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</si>
  <si>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</si>
  <si>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</si>
  <si>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</si>
  <si>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</si>
  <si>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</si>
  <si>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</si>
  <si>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</si>
  <si>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KARANJIA</t>
  </si>
  <si>
    <t>JAJPUR ROAD</t>
  </si>
  <si>
    <t>BALIAPAL</t>
  </si>
  <si>
    <t>JHARSUGUDA</t>
  </si>
  <si>
    <t>KEONJHAR</t>
  </si>
  <si>
    <t>NAYAGARH</t>
  </si>
  <si>
    <t>JALESWAR</t>
  </si>
  <si>
    <t>JAGATSINGHPUR</t>
  </si>
  <si>
    <t>KHURDA</t>
  </si>
  <si>
    <t>KENDRAPARA</t>
  </si>
  <si>
    <t>ANGUL</t>
  </si>
  <si>
    <t>BARAGARH</t>
  </si>
  <si>
    <t>BOLANGIR</t>
  </si>
  <si>
    <t>CTC</t>
  </si>
  <si>
    <t>JA/24607</t>
  </si>
  <si>
    <t>DO/22828</t>
  </si>
  <si>
    <t>JA/26402</t>
  </si>
  <si>
    <t>JA/26400</t>
  </si>
  <si>
    <t>MA/15432</t>
  </si>
  <si>
    <t>MA/15427</t>
  </si>
  <si>
    <t>MA/15318</t>
  </si>
  <si>
    <t>MA/15317</t>
  </si>
  <si>
    <t>DO/21875</t>
  </si>
  <si>
    <t>JA/25494</t>
  </si>
  <si>
    <t>DO/22812</t>
  </si>
  <si>
    <t>JA/25492</t>
  </si>
  <si>
    <t>DO/21833</t>
  </si>
  <si>
    <t>MA/14731</t>
  </si>
  <si>
    <t>DO/20928</t>
  </si>
  <si>
    <t>DO/20927</t>
  </si>
  <si>
    <t>DO/20926</t>
  </si>
  <si>
    <t>MA/14637</t>
  </si>
  <si>
    <t>MA/14636</t>
  </si>
  <si>
    <t>MA/14635</t>
  </si>
  <si>
    <t>MA/15007</t>
  </si>
  <si>
    <t>MA/14638</t>
  </si>
  <si>
    <t>DESTINATION</t>
  </si>
  <si>
    <t>Kindly, verify &amp; confirm within 7 days, else GST will be filed by 20th MAR, 2025. 
GST to be paid by Consignor under Reverse Charge Mechanism(RCM) as per GST.</t>
  </si>
  <si>
    <t>(RUPEES FIVE THOUSAND ONE HUNDRED EIGHTY FIVE ONLY)</t>
  </si>
  <si>
    <t xml:space="preserve">Bill Date:12/03/2025
Bill NO  : 36747
Total Amount:5185.00
</t>
  </si>
  <si>
    <t xml:space="preserve">To,
M/s LAXMI AGENCIES 
C/O : M/s LINC LTD.
Address:KK BHAWASINKA COMPOUND CANTONMENT ROAD 753001,6712515504
GST No:21ABYPA4770G1ZO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</si>
</sst>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352425</xdr:colOff>
      <xdr:row>0</xdr:row>
      <xdr:rowOff>1079161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4048125" cy="1060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R2" sqref="R2:R4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3.42578125" style="1" bestFit="1" customWidth="1"/>
    <col min="6" max="6" width="7.5703125" style="1" bestFit="1" customWidth="1"/>
    <col min="7" max="7" width="5.42578125" style="1" bestFit="1" customWidth="1"/>
    <col min="8" max="8" width="6.140625" style="2" customWidth="1"/>
    <col min="9" max="9" width="7.140625" style="2" customWidth="1"/>
    <col min="10" max="10" width="7.4257812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2"/>
      <c r="H1" s="23"/>
      <c r="I1" s="19" t="s">
        <v>0</v>
      </c>
      <c r="J1" s="20"/>
      <c r="K1" s="20"/>
    </row>
    <row r="2" spans="1:11" ht="107.25" customHeight="1">
      <c r="A2" s="24" t="s">
        <v>85</v>
      </c>
      <c r="B2" s="25"/>
      <c r="C2" s="25"/>
      <c r="D2" s="25"/>
      <c r="E2" s="25"/>
      <c r="F2" s="25"/>
      <c r="G2" s="25"/>
      <c r="H2" s="26"/>
      <c r="I2" s="19" t="s">
        <v>84</v>
      </c>
      <c r="J2" s="20"/>
      <c r="K2" s="20"/>
    </row>
    <row r="3" spans="1:11" s="3" customFormat="1">
      <c r="A3" s="9" t="s">
        <v>35</v>
      </c>
      <c r="B3" s="9" t="s">
        <v>36</v>
      </c>
      <c r="C3" s="9" t="s">
        <v>37</v>
      </c>
      <c r="D3" s="9" t="s">
        <v>38</v>
      </c>
      <c r="E3" s="9" t="s">
        <v>81</v>
      </c>
      <c r="F3" s="9" t="s">
        <v>39</v>
      </c>
      <c r="G3" s="9" t="s">
        <v>40</v>
      </c>
      <c r="H3" s="10" t="s">
        <v>41</v>
      </c>
      <c r="I3" s="10" t="s">
        <v>42</v>
      </c>
      <c r="J3" s="10" t="s">
        <v>43</v>
      </c>
      <c r="K3" s="10" t="s">
        <v>44</v>
      </c>
    </row>
    <row r="4" spans="1:11" ht="16.5" customHeight="1">
      <c r="A4" s="4">
        <v>1</v>
      </c>
      <c r="B4" s="4" t="s">
        <v>1</v>
      </c>
      <c r="C4" s="4" t="s">
        <v>59</v>
      </c>
      <c r="D4" s="11" t="s">
        <v>58</v>
      </c>
      <c r="E4" s="7" t="s">
        <v>45</v>
      </c>
      <c r="F4" s="4" t="s">
        <v>2</v>
      </c>
      <c r="G4" s="4">
        <v>3</v>
      </c>
      <c r="H4" s="5">
        <v>53</v>
      </c>
      <c r="I4" s="5">
        <f t="shared" ref="I4:I26" si="0">G4*10</f>
        <v>30</v>
      </c>
      <c r="J4" s="5">
        <v>20</v>
      </c>
      <c r="K4" s="5">
        <f t="shared" ref="K4:K26" si="1">G4*H4+I4+J4</f>
        <v>209</v>
      </c>
    </row>
    <row r="5" spans="1:11" ht="16.5" customHeight="1">
      <c r="A5" s="4">
        <v>2</v>
      </c>
      <c r="B5" s="4" t="s">
        <v>1</v>
      </c>
      <c r="C5" s="4" t="s">
        <v>76</v>
      </c>
      <c r="D5" s="11" t="s">
        <v>58</v>
      </c>
      <c r="E5" s="7" t="s">
        <v>55</v>
      </c>
      <c r="F5" s="4" t="s">
        <v>29</v>
      </c>
      <c r="G5" s="4">
        <v>8</v>
      </c>
      <c r="H5" s="8">
        <v>53</v>
      </c>
      <c r="I5" s="8">
        <f t="shared" si="0"/>
        <v>80</v>
      </c>
      <c r="J5" s="8">
        <v>20</v>
      </c>
      <c r="K5" s="8">
        <f t="shared" si="1"/>
        <v>524</v>
      </c>
    </row>
    <row r="6" spans="1:11" ht="16.5" customHeight="1">
      <c r="A6" s="4">
        <v>3</v>
      </c>
      <c r="B6" s="4" t="s">
        <v>1</v>
      </c>
      <c r="C6" s="4" t="s">
        <v>77</v>
      </c>
      <c r="D6" s="11" t="s">
        <v>58</v>
      </c>
      <c r="E6" s="7" t="s">
        <v>56</v>
      </c>
      <c r="F6" s="4" t="s">
        <v>30</v>
      </c>
      <c r="G6" s="4">
        <v>4</v>
      </c>
      <c r="H6" s="8">
        <f>VLOOKUP(E6,Invoice!$E$4:$H$22,4,FALSE)</f>
        <v>53</v>
      </c>
      <c r="I6" s="8">
        <f t="shared" si="0"/>
        <v>40</v>
      </c>
      <c r="J6" s="8">
        <v>20</v>
      </c>
      <c r="K6" s="8">
        <f t="shared" si="1"/>
        <v>272</v>
      </c>
    </row>
    <row r="7" spans="1:11" ht="16.5" customHeight="1">
      <c r="A7" s="4">
        <v>4</v>
      </c>
      <c r="B7" s="4" t="s">
        <v>1</v>
      </c>
      <c r="C7" s="4" t="s">
        <v>78</v>
      </c>
      <c r="D7" s="11" t="s">
        <v>58</v>
      </c>
      <c r="E7" s="7" t="s">
        <v>57</v>
      </c>
      <c r="F7" s="4" t="s">
        <v>31</v>
      </c>
      <c r="G7" s="4">
        <v>2</v>
      </c>
      <c r="H7" s="8">
        <f>VLOOKUP(E7,Invoice!$E$4:$H$22,4,FALSE)</f>
        <v>53</v>
      </c>
      <c r="I7" s="8">
        <f t="shared" si="0"/>
        <v>20</v>
      </c>
      <c r="J7" s="8">
        <v>20</v>
      </c>
      <c r="K7" s="8">
        <f t="shared" si="1"/>
        <v>146</v>
      </c>
    </row>
    <row r="8" spans="1:11" ht="16.5" customHeight="1">
      <c r="A8" s="4">
        <v>5</v>
      </c>
      <c r="B8" s="4" t="s">
        <v>1</v>
      </c>
      <c r="C8" s="4" t="s">
        <v>80</v>
      </c>
      <c r="D8" s="11" t="s">
        <v>58</v>
      </c>
      <c r="E8" s="7" t="s">
        <v>56</v>
      </c>
      <c r="F8" s="4" t="s">
        <v>33</v>
      </c>
      <c r="G8" s="4">
        <v>6</v>
      </c>
      <c r="H8" s="8">
        <f>VLOOKUP(E8,Invoice!$E$4:$H$22,4,FALSE)</f>
        <v>53</v>
      </c>
      <c r="I8" s="8">
        <f t="shared" si="0"/>
        <v>60</v>
      </c>
      <c r="J8" s="8">
        <v>20</v>
      </c>
      <c r="K8" s="8">
        <f t="shared" si="1"/>
        <v>398</v>
      </c>
    </row>
    <row r="9" spans="1:11" ht="16.5" customHeight="1">
      <c r="A9" s="4">
        <v>6</v>
      </c>
      <c r="B9" s="4" t="s">
        <v>21</v>
      </c>
      <c r="C9" s="4" t="s">
        <v>72</v>
      </c>
      <c r="D9" s="11" t="s">
        <v>58</v>
      </c>
      <c r="E9" s="7" t="s">
        <v>51</v>
      </c>
      <c r="F9" s="4" t="s">
        <v>22</v>
      </c>
      <c r="G9" s="4">
        <v>2</v>
      </c>
      <c r="H9" s="8">
        <f>VLOOKUP(E9,Invoice!$E$4:$H$22,4,FALSE)</f>
        <v>53</v>
      </c>
      <c r="I9" s="8">
        <f t="shared" si="0"/>
        <v>20</v>
      </c>
      <c r="J9" s="8">
        <v>20</v>
      </c>
      <c r="K9" s="8">
        <f t="shared" si="1"/>
        <v>146</v>
      </c>
    </row>
    <row r="10" spans="1:11" ht="16.5" customHeight="1">
      <c r="A10" s="4">
        <v>7</v>
      </c>
      <c r="B10" s="4" t="s">
        <v>21</v>
      </c>
      <c r="C10" s="4" t="s">
        <v>73</v>
      </c>
      <c r="D10" s="11" t="s">
        <v>58</v>
      </c>
      <c r="E10" s="7" t="s">
        <v>50</v>
      </c>
      <c r="F10" s="4" t="s">
        <v>23</v>
      </c>
      <c r="G10" s="4">
        <v>2</v>
      </c>
      <c r="H10" s="8">
        <f>VLOOKUP(E10,Invoice!$E$4:$H$22,4,FALSE)</f>
        <v>53</v>
      </c>
      <c r="I10" s="8">
        <f t="shared" si="0"/>
        <v>20</v>
      </c>
      <c r="J10" s="8">
        <v>20</v>
      </c>
      <c r="K10" s="8">
        <f t="shared" si="1"/>
        <v>146</v>
      </c>
    </row>
    <row r="11" spans="1:11" ht="16.5" customHeight="1">
      <c r="A11" s="4">
        <v>8</v>
      </c>
      <c r="B11" s="4" t="s">
        <v>21</v>
      </c>
      <c r="C11" s="4" t="s">
        <v>74</v>
      </c>
      <c r="D11" s="11" t="s">
        <v>58</v>
      </c>
      <c r="E11" s="7" t="s">
        <v>53</v>
      </c>
      <c r="F11" s="4" t="s">
        <v>24</v>
      </c>
      <c r="G11" s="4">
        <v>6</v>
      </c>
      <c r="H11" s="8">
        <v>53</v>
      </c>
      <c r="I11" s="8">
        <f t="shared" si="0"/>
        <v>60</v>
      </c>
      <c r="J11" s="8">
        <v>20</v>
      </c>
      <c r="K11" s="8">
        <f t="shared" si="1"/>
        <v>398</v>
      </c>
    </row>
    <row r="12" spans="1:11" ht="16.5" customHeight="1">
      <c r="A12" s="4">
        <v>9</v>
      </c>
      <c r="B12" s="4" t="s">
        <v>21</v>
      </c>
      <c r="C12" s="4" t="s">
        <v>75</v>
      </c>
      <c r="D12" s="11" t="s">
        <v>58</v>
      </c>
      <c r="E12" s="7" t="s">
        <v>52</v>
      </c>
      <c r="F12" s="4" t="s">
        <v>25</v>
      </c>
      <c r="G12" s="4">
        <v>2</v>
      </c>
      <c r="H12" s="8">
        <f>VLOOKUP(E12,Invoice!$E$4:$H$22,4,FALSE)</f>
        <v>53</v>
      </c>
      <c r="I12" s="8">
        <f t="shared" si="0"/>
        <v>20</v>
      </c>
      <c r="J12" s="8">
        <v>20</v>
      </c>
      <c r="K12" s="8">
        <f t="shared" si="1"/>
        <v>146</v>
      </c>
    </row>
    <row r="13" spans="1:11" ht="16.5" customHeight="1">
      <c r="A13" s="4">
        <v>10</v>
      </c>
      <c r="B13" s="4" t="s">
        <v>16</v>
      </c>
      <c r="C13" s="4" t="s">
        <v>68</v>
      </c>
      <c r="D13" s="11" t="s">
        <v>58</v>
      </c>
      <c r="E13" s="7" t="s">
        <v>51</v>
      </c>
      <c r="F13" s="4" t="s">
        <v>17</v>
      </c>
      <c r="G13" s="4">
        <v>1</v>
      </c>
      <c r="H13" s="8">
        <f>VLOOKUP(E13,Invoice!$E$4:$H$22,4,FALSE)</f>
        <v>53</v>
      </c>
      <c r="I13" s="8">
        <f t="shared" si="0"/>
        <v>10</v>
      </c>
      <c r="J13" s="8">
        <v>20</v>
      </c>
      <c r="K13" s="8">
        <f t="shared" si="1"/>
        <v>83</v>
      </c>
    </row>
    <row r="14" spans="1:11" ht="16.5" customHeight="1">
      <c r="A14" s="4">
        <v>11</v>
      </c>
      <c r="B14" s="4" t="s">
        <v>16</v>
      </c>
      <c r="C14" s="4" t="s">
        <v>70</v>
      </c>
      <c r="D14" s="11" t="s">
        <v>58</v>
      </c>
      <c r="E14" s="7" t="s">
        <v>45</v>
      </c>
      <c r="F14" s="4" t="s">
        <v>19</v>
      </c>
      <c r="G14" s="4">
        <v>3</v>
      </c>
      <c r="H14" s="8">
        <v>53</v>
      </c>
      <c r="I14" s="8">
        <f t="shared" si="0"/>
        <v>30</v>
      </c>
      <c r="J14" s="8">
        <v>20</v>
      </c>
      <c r="K14" s="8">
        <f t="shared" si="1"/>
        <v>209</v>
      </c>
    </row>
    <row r="15" spans="1:11" ht="16.5" customHeight="1">
      <c r="A15" s="4">
        <v>12</v>
      </c>
      <c r="B15" s="4" t="s">
        <v>16</v>
      </c>
      <c r="C15" s="4" t="s">
        <v>79</v>
      </c>
      <c r="D15" s="11" t="s">
        <v>58</v>
      </c>
      <c r="E15" s="7" t="s">
        <v>48</v>
      </c>
      <c r="F15" s="4" t="s">
        <v>32</v>
      </c>
      <c r="G15" s="4">
        <v>3</v>
      </c>
      <c r="H15" s="8">
        <f>VLOOKUP(E15,Invoice!$E$4:$H$22,4,FALSE)</f>
        <v>53</v>
      </c>
      <c r="I15" s="8">
        <f t="shared" si="0"/>
        <v>30</v>
      </c>
      <c r="J15" s="8">
        <v>20</v>
      </c>
      <c r="K15" s="8">
        <f t="shared" si="1"/>
        <v>209</v>
      </c>
    </row>
    <row r="16" spans="1:11" ht="16.5" customHeight="1">
      <c r="A16" s="4">
        <v>13</v>
      </c>
      <c r="B16" s="4" t="s">
        <v>14</v>
      </c>
      <c r="C16" s="4" t="s">
        <v>67</v>
      </c>
      <c r="D16" s="11" t="s">
        <v>58</v>
      </c>
      <c r="E16" s="7" t="s">
        <v>50</v>
      </c>
      <c r="F16" s="4" t="s">
        <v>15</v>
      </c>
      <c r="G16" s="4">
        <v>2</v>
      </c>
      <c r="H16" s="8">
        <f>VLOOKUP(E16,Invoice!$E$4:$H$22,4,FALSE)</f>
        <v>53</v>
      </c>
      <c r="I16" s="8">
        <f t="shared" si="0"/>
        <v>20</v>
      </c>
      <c r="J16" s="8">
        <v>20</v>
      </c>
      <c r="K16" s="8">
        <f t="shared" si="1"/>
        <v>146</v>
      </c>
    </row>
    <row r="17" spans="1:11" ht="16.5" customHeight="1">
      <c r="A17" s="4">
        <v>14</v>
      </c>
      <c r="B17" s="4" t="s">
        <v>14</v>
      </c>
      <c r="C17" s="4" t="s">
        <v>71</v>
      </c>
      <c r="D17" s="11" t="s">
        <v>58</v>
      </c>
      <c r="E17" s="7" t="s">
        <v>46</v>
      </c>
      <c r="F17" s="4" t="s">
        <v>20</v>
      </c>
      <c r="G17" s="4">
        <v>3</v>
      </c>
      <c r="H17" s="8">
        <f>VLOOKUP(E17,Invoice!$E$4:$H$22,4,FALSE)</f>
        <v>53</v>
      </c>
      <c r="I17" s="8">
        <f t="shared" si="0"/>
        <v>30</v>
      </c>
      <c r="J17" s="8">
        <v>20</v>
      </c>
      <c r="K17" s="8">
        <f t="shared" si="1"/>
        <v>209</v>
      </c>
    </row>
    <row r="18" spans="1:11" ht="16.5" customHeight="1">
      <c r="A18" s="4">
        <v>15</v>
      </c>
      <c r="B18" s="4" t="s">
        <v>11</v>
      </c>
      <c r="C18" s="4" t="s">
        <v>65</v>
      </c>
      <c r="D18" s="11" t="s">
        <v>58</v>
      </c>
      <c r="E18" s="7" t="s">
        <v>45</v>
      </c>
      <c r="F18" s="4" t="s">
        <v>12</v>
      </c>
      <c r="G18" s="4">
        <v>3</v>
      </c>
      <c r="H18" s="8">
        <v>53</v>
      </c>
      <c r="I18" s="8">
        <f t="shared" si="0"/>
        <v>30</v>
      </c>
      <c r="J18" s="8">
        <v>20</v>
      </c>
      <c r="K18" s="8">
        <f t="shared" si="1"/>
        <v>209</v>
      </c>
    </row>
    <row r="19" spans="1:11" ht="16.5" customHeight="1">
      <c r="A19" s="4">
        <v>16</v>
      </c>
      <c r="B19" s="4" t="s">
        <v>11</v>
      </c>
      <c r="C19" s="4" t="s">
        <v>66</v>
      </c>
      <c r="D19" s="11" t="s">
        <v>58</v>
      </c>
      <c r="E19" s="7" t="s">
        <v>48</v>
      </c>
      <c r="F19" s="4" t="s">
        <v>13</v>
      </c>
      <c r="G19" s="4">
        <v>2</v>
      </c>
      <c r="H19" s="8">
        <f>VLOOKUP(E19,Invoice!$E$4:$H$22,4,FALSE)</f>
        <v>53</v>
      </c>
      <c r="I19" s="8">
        <f t="shared" si="0"/>
        <v>20</v>
      </c>
      <c r="J19" s="8">
        <v>20</v>
      </c>
      <c r="K19" s="8">
        <f t="shared" si="1"/>
        <v>146</v>
      </c>
    </row>
    <row r="20" spans="1:11" ht="16.5" customHeight="1">
      <c r="A20" s="4">
        <v>17</v>
      </c>
      <c r="B20" s="4" t="s">
        <v>26</v>
      </c>
      <c r="C20" s="4" t="s">
        <v>27</v>
      </c>
      <c r="D20" s="11" t="s">
        <v>58</v>
      </c>
      <c r="E20" s="7" t="s">
        <v>54</v>
      </c>
      <c r="F20" s="4" t="s">
        <v>28</v>
      </c>
      <c r="G20" s="4">
        <v>3</v>
      </c>
      <c r="H20" s="8">
        <v>53</v>
      </c>
      <c r="I20" s="8">
        <f t="shared" si="0"/>
        <v>30</v>
      </c>
      <c r="J20" s="8">
        <v>20</v>
      </c>
      <c r="K20" s="8">
        <f t="shared" si="1"/>
        <v>209</v>
      </c>
    </row>
    <row r="21" spans="1:11" ht="16.5" customHeight="1">
      <c r="A21" s="4">
        <v>18</v>
      </c>
      <c r="B21" s="4" t="s">
        <v>5</v>
      </c>
      <c r="C21" s="4" t="s">
        <v>61</v>
      </c>
      <c r="D21" s="11" t="s">
        <v>58</v>
      </c>
      <c r="E21" s="7" t="s">
        <v>47</v>
      </c>
      <c r="F21" s="4" t="s">
        <v>6</v>
      </c>
      <c r="G21" s="4">
        <v>2</v>
      </c>
      <c r="H21" s="8">
        <f>VLOOKUP(E21,Invoice!$E$4:$H$22,4,FALSE)</f>
        <v>53</v>
      </c>
      <c r="I21" s="8">
        <f t="shared" si="0"/>
        <v>20</v>
      </c>
      <c r="J21" s="8">
        <v>20</v>
      </c>
      <c r="K21" s="8">
        <f t="shared" si="1"/>
        <v>146</v>
      </c>
    </row>
    <row r="22" spans="1:11" ht="16.5" customHeight="1">
      <c r="A22" s="4">
        <v>19</v>
      </c>
      <c r="B22" s="4" t="s">
        <v>5</v>
      </c>
      <c r="C22" s="4" t="s">
        <v>63</v>
      </c>
      <c r="D22" s="11" t="s">
        <v>58</v>
      </c>
      <c r="E22" s="7" t="s">
        <v>49</v>
      </c>
      <c r="F22" s="4" t="s">
        <v>9</v>
      </c>
      <c r="G22" s="4">
        <v>5</v>
      </c>
      <c r="H22" s="8">
        <f>VLOOKUP(E22,Invoice!$E$4:$H$22,4,FALSE)</f>
        <v>53</v>
      </c>
      <c r="I22" s="8">
        <f t="shared" si="0"/>
        <v>50</v>
      </c>
      <c r="J22" s="8">
        <v>20</v>
      </c>
      <c r="K22" s="8">
        <f t="shared" si="1"/>
        <v>335</v>
      </c>
    </row>
    <row r="23" spans="1:11" ht="16.5" customHeight="1">
      <c r="A23" s="4">
        <v>20</v>
      </c>
      <c r="B23" s="4" t="s">
        <v>5</v>
      </c>
      <c r="C23" s="4" t="s">
        <v>64</v>
      </c>
      <c r="D23" s="11" t="s">
        <v>58</v>
      </c>
      <c r="E23" s="7" t="s">
        <v>48</v>
      </c>
      <c r="F23" s="4" t="s">
        <v>10</v>
      </c>
      <c r="G23" s="4">
        <v>4</v>
      </c>
      <c r="H23" s="8">
        <f>VLOOKUP(E23,Invoice!$E$4:$H$22,4,FALSE)</f>
        <v>53</v>
      </c>
      <c r="I23" s="8">
        <f t="shared" si="0"/>
        <v>40</v>
      </c>
      <c r="J23" s="8">
        <v>20</v>
      </c>
      <c r="K23" s="8">
        <f t="shared" si="1"/>
        <v>272</v>
      </c>
    </row>
    <row r="24" spans="1:11" ht="16.5" customHeight="1">
      <c r="A24" s="4">
        <v>21</v>
      </c>
      <c r="B24" s="4" t="s">
        <v>7</v>
      </c>
      <c r="C24" s="4" t="s">
        <v>62</v>
      </c>
      <c r="D24" s="11" t="s">
        <v>58</v>
      </c>
      <c r="E24" s="7" t="s">
        <v>48</v>
      </c>
      <c r="F24" s="4" t="s">
        <v>8</v>
      </c>
      <c r="G24" s="4">
        <v>2</v>
      </c>
      <c r="H24" s="8">
        <f>VLOOKUP(E24,Invoice!$E$4:$H$22,4,FALSE)</f>
        <v>53</v>
      </c>
      <c r="I24" s="8">
        <f t="shared" si="0"/>
        <v>20</v>
      </c>
      <c r="J24" s="8">
        <v>20</v>
      </c>
      <c r="K24" s="8">
        <f t="shared" si="1"/>
        <v>146</v>
      </c>
    </row>
    <row r="25" spans="1:11" ht="16.5" customHeight="1">
      <c r="A25" s="4">
        <v>22</v>
      </c>
      <c r="B25" s="4" t="s">
        <v>3</v>
      </c>
      <c r="C25" s="4" t="s">
        <v>60</v>
      </c>
      <c r="D25" s="11" t="s">
        <v>58</v>
      </c>
      <c r="E25" s="7" t="s">
        <v>46</v>
      </c>
      <c r="F25" s="4" t="s">
        <v>4</v>
      </c>
      <c r="G25" s="4">
        <v>3</v>
      </c>
      <c r="H25" s="8">
        <f>VLOOKUP(E25,Invoice!$E$4:$H$22,4,FALSE)</f>
        <v>53</v>
      </c>
      <c r="I25" s="8">
        <f t="shared" si="0"/>
        <v>30</v>
      </c>
      <c r="J25" s="8">
        <v>20</v>
      </c>
      <c r="K25" s="8">
        <f t="shared" si="1"/>
        <v>209</v>
      </c>
    </row>
    <row r="26" spans="1:11" ht="16.5" customHeight="1">
      <c r="A26" s="4">
        <v>23</v>
      </c>
      <c r="B26" s="4" t="s">
        <v>3</v>
      </c>
      <c r="C26" s="4" t="s">
        <v>69</v>
      </c>
      <c r="D26" s="11" t="s">
        <v>58</v>
      </c>
      <c r="E26" s="7" t="s">
        <v>52</v>
      </c>
      <c r="F26" s="4" t="s">
        <v>18</v>
      </c>
      <c r="G26" s="4">
        <v>4</v>
      </c>
      <c r="H26" s="8">
        <f>VLOOKUP(E26,Invoice!$E$4:$H$22,4,FALSE)</f>
        <v>53</v>
      </c>
      <c r="I26" s="8">
        <f t="shared" si="0"/>
        <v>40</v>
      </c>
      <c r="J26" s="8">
        <v>20</v>
      </c>
      <c r="K26" s="8">
        <f t="shared" si="1"/>
        <v>272</v>
      </c>
    </row>
    <row r="27" spans="1:11" s="3" customFormat="1">
      <c r="A27" s="13" t="s">
        <v>83</v>
      </c>
      <c r="B27" s="14"/>
      <c r="C27" s="14"/>
      <c r="D27" s="14"/>
      <c r="E27" s="14"/>
      <c r="F27" s="14"/>
      <c r="G27" s="14"/>
      <c r="H27" s="15"/>
      <c r="I27" s="15"/>
      <c r="J27" s="16"/>
      <c r="K27" s="6">
        <f>SUM(K4:K26)</f>
        <v>5185</v>
      </c>
    </row>
    <row r="28" spans="1:11" s="3" customFormat="1" ht="30" customHeight="1">
      <c r="A28" s="17" t="s">
        <v>82</v>
      </c>
      <c r="B28" s="17"/>
      <c r="C28" s="17"/>
      <c r="D28" s="17"/>
      <c r="E28" s="17"/>
      <c r="F28" s="17"/>
      <c r="G28" s="17"/>
      <c r="H28" s="18"/>
      <c r="I28" s="18"/>
      <c r="J28" s="18"/>
      <c r="K28" s="18"/>
    </row>
    <row r="29" spans="1:11" s="3" customFormat="1" ht="30" customHeight="1">
      <c r="A29" s="17" t="s">
        <v>34</v>
      </c>
      <c r="B29" s="17"/>
      <c r="C29" s="17"/>
      <c r="D29" s="17"/>
      <c r="E29" s="17"/>
      <c r="F29" s="17"/>
      <c r="G29" s="17"/>
      <c r="H29" s="18"/>
      <c r="I29" s="18"/>
      <c r="J29" s="18"/>
      <c r="K29" s="18"/>
    </row>
    <row r="30" spans="1:11">
      <c r="G30" s="12">
        <v>75</v>
      </c>
    </row>
  </sheetData>
  <sortState ref="B4:K26">
    <sortCondition ref="B4:B26"/>
  </sortState>
  <mergeCells count="7">
    <mergeCell ref="A27:J27"/>
    <mergeCell ref="A28:K28"/>
    <mergeCell ref="A29:K29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2025-03-27T07:17:07Z</cp:lastPrinted>
  <dcterms:created xsi:type="dcterms:W3CDTF">2025-03-08T06:21:56Z</dcterms:created>
  <dcterms:modified xsi:type="dcterms:W3CDTF">2025-03-27T07:17:07Z</dcterms:modified>
</cp:coreProperties>
</file>