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6" i="1"/>
  <c r="G16"/>
  <c r="K13"/>
  <c r="K9"/>
  <c r="K5"/>
  <c r="K6"/>
  <c r="K7"/>
  <c r="K8"/>
  <c r="K10"/>
  <c r="K11"/>
  <c r="K12"/>
  <c r="K4"/>
  <c r="I5"/>
  <c r="I6"/>
  <c r="I7"/>
  <c r="I8"/>
  <c r="I9"/>
  <c r="I10"/>
  <c r="I11"/>
  <c r="I12"/>
  <c r="I4"/>
</calcChain>
</file>

<file path=xl/sharedStrings.xml><?xml version="1.0" encoding="utf-8"?>
<sst xmlns="http://schemas.openxmlformats.org/spreadsheetml/2006/main" count="62" uniqueCount="53">
  <si>
    <t>02/6/2025</t>
  </si>
  <si>
    <t>0044</t>
  </si>
  <si>
    <t>43</t>
  </si>
  <si>
    <t>04/6/2025</t>
  </si>
  <si>
    <t>0048</t>
  </si>
  <si>
    <t>05/6/2025</t>
  </si>
  <si>
    <t>0052</t>
  </si>
  <si>
    <t>09/6/2025</t>
  </si>
  <si>
    <t>0055</t>
  </si>
  <si>
    <t>10/6/2025</t>
  </si>
  <si>
    <t>0056/0031</t>
  </si>
  <si>
    <t>19/6/2025</t>
  </si>
  <si>
    <t>0062</t>
  </si>
  <si>
    <t>26/6/2025</t>
  </si>
  <si>
    <t>0068</t>
  </si>
  <si>
    <t>25/6/2025</t>
  </si>
  <si>
    <t>0067</t>
  </si>
  <si>
    <t>SL</t>
  </si>
  <si>
    <t>DATE</t>
  </si>
  <si>
    <t>LR NO</t>
  </si>
  <si>
    <t>INV NO</t>
  </si>
  <si>
    <t>FROM</t>
  </si>
  <si>
    <t>TO</t>
  </si>
  <si>
    <t>CASE</t>
  </si>
  <si>
    <t>WEIGHT</t>
  </si>
  <si>
    <t>JAMUJHADI</t>
  </si>
  <si>
    <t>PURI</t>
  </si>
  <si>
    <t>RAJSUNAKHALA</t>
  </si>
  <si>
    <t>ROURKELA</t>
  </si>
  <si>
    <t>BHADRAK</t>
  </si>
  <si>
    <t>RAIRANGPUR</t>
  </si>
  <si>
    <t>BALASORE</t>
  </si>
  <si>
    <t>BARIPADA</t>
  </si>
  <si>
    <t>CTC</t>
  </si>
  <si>
    <t>JA/04447</t>
  </si>
  <si>
    <t>JA/04511</t>
  </si>
  <si>
    <t>JA/04647</t>
  </si>
  <si>
    <t>JA/04760</t>
  </si>
  <si>
    <t>JA/04942</t>
  </si>
  <si>
    <t>JA/05023</t>
  </si>
  <si>
    <t>JA/05421</t>
  </si>
  <si>
    <t>JA/05863</t>
  </si>
  <si>
    <t>JA/05909</t>
  </si>
  <si>
    <t>RATE</t>
  </si>
  <si>
    <t>LR.CH.</t>
  </si>
  <si>
    <t>AMOUNT</t>
  </si>
  <si>
    <t>INVOICE
PRAGATI LOGISTICS,SAMANTA SAHI KHUNTIA LANE,8984191006
GST No:21AGHPB9356M1Z9</t>
  </si>
  <si>
    <t xml:space="preserve">THE WAXPOL INDUSTRIES LIMITED
Address:K K BHAWSINKA CAMPUS 560/841  CANTONMENT ROAD,CUTTACK,7978075031
GST No:21AABCT2440B1Z8
</t>
  </si>
  <si>
    <t>RAJGANGPUR</t>
  </si>
  <si>
    <t>Thanking you for your business.
PRAGATI LOGISTICS</t>
  </si>
  <si>
    <t>(RUPEES EIGHT THOUSAND TWO HUNDRED SIXTY NINE ONLY)</t>
  </si>
  <si>
    <t>Kindly, verify &amp; confirm within 7 days, else GST will be filed by 20th JULY, 2025. 
GST to be paid by Consignor under Reverse Charge Mechanism(RCM) as per GST.</t>
  </si>
  <si>
    <t xml:space="preserve">Bill Date : 30/06/2025
Bill NO  : 9483
Total Amount: 8269.00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</si>
</sst>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0" fontId="0" fillId="0" borderId="1" xfId="0" applyNumberForma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285750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1955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  <row r="327">
          <cell r="C327" t="str">
            <v>ASILA</v>
          </cell>
          <cell r="E327">
            <v>3.75</v>
          </cell>
        </row>
        <row r="328">
          <cell r="C328" t="str">
            <v>SUNDERGARH</v>
          </cell>
          <cell r="E328">
            <v>4.88</v>
          </cell>
        </row>
        <row r="329">
          <cell r="C329" t="str">
            <v xml:space="preserve">BANDHABHUIN </v>
          </cell>
          <cell r="E329">
            <v>3.75</v>
          </cell>
        </row>
        <row r="330">
          <cell r="C330" t="str">
            <v>BETNOTI</v>
          </cell>
          <cell r="E330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N6" sqref="N6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5.140625" bestFit="1" customWidth="1"/>
    <col min="7" max="7" width="5.42578125" bestFit="1" customWidth="1"/>
    <col min="8" max="8" width="8.28515625" bestFit="1" customWidth="1"/>
    <col min="9" max="9" width="7.42578125" customWidth="1"/>
    <col min="10" max="10" width="7.5703125" customWidth="1"/>
    <col min="11" max="11" width="9.5703125" customWidth="1"/>
  </cols>
  <sheetData>
    <row r="1" spans="1:11" s="4" customFormat="1" ht="90" customHeight="1">
      <c r="A1" s="12"/>
      <c r="B1" s="13"/>
      <c r="C1" s="13"/>
      <c r="D1" s="13"/>
      <c r="E1" s="13"/>
      <c r="F1" s="13"/>
      <c r="G1" s="13"/>
      <c r="H1" s="13"/>
      <c r="I1" s="14" t="s">
        <v>46</v>
      </c>
      <c r="J1" s="15"/>
      <c r="K1" s="15"/>
    </row>
    <row r="2" spans="1:11" s="4" customFormat="1" ht="82.5" customHeight="1">
      <c r="A2" s="12" t="s">
        <v>47</v>
      </c>
      <c r="B2" s="13"/>
      <c r="C2" s="13"/>
      <c r="D2" s="13"/>
      <c r="E2" s="13"/>
      <c r="F2" s="13"/>
      <c r="G2" s="13"/>
      <c r="H2" s="16"/>
      <c r="I2" s="17" t="s">
        <v>52</v>
      </c>
      <c r="J2" s="18"/>
      <c r="K2" s="18"/>
    </row>
    <row r="3" spans="1:11" s="3" customFormat="1">
      <c r="A3" s="2" t="s">
        <v>17</v>
      </c>
      <c r="B3" s="2" t="s">
        <v>18</v>
      </c>
      <c r="C3" s="2" t="s">
        <v>19</v>
      </c>
      <c r="D3" s="2" t="s">
        <v>20</v>
      </c>
      <c r="E3" s="2" t="s">
        <v>21</v>
      </c>
      <c r="F3" s="2" t="s">
        <v>22</v>
      </c>
      <c r="G3" s="2" t="s">
        <v>23</v>
      </c>
      <c r="H3" s="2" t="s">
        <v>24</v>
      </c>
      <c r="I3" s="2" t="s">
        <v>43</v>
      </c>
      <c r="J3" s="2" t="s">
        <v>44</v>
      </c>
      <c r="K3" s="2" t="s">
        <v>45</v>
      </c>
    </row>
    <row r="4" spans="1:11">
      <c r="A4" s="1">
        <v>1</v>
      </c>
      <c r="B4" s="1" t="s">
        <v>0</v>
      </c>
      <c r="C4" s="1" t="s">
        <v>34</v>
      </c>
      <c r="D4" s="1" t="s">
        <v>1</v>
      </c>
      <c r="E4" s="1" t="s">
        <v>33</v>
      </c>
      <c r="F4" s="1" t="s">
        <v>25</v>
      </c>
      <c r="G4" s="1">
        <v>11</v>
      </c>
      <c r="H4" s="1">
        <v>140</v>
      </c>
      <c r="I4" s="6">
        <f>VLOOKUP(F4,'[1]BIOSTARDT INDIA'!$C$3:$E$330,3,FALSE)</f>
        <v>3.75</v>
      </c>
      <c r="J4" s="6">
        <v>20</v>
      </c>
      <c r="K4" s="6">
        <f>H4*I4+J4</f>
        <v>545</v>
      </c>
    </row>
    <row r="5" spans="1:11">
      <c r="A5" s="1">
        <v>2</v>
      </c>
      <c r="B5" s="1" t="s">
        <v>0</v>
      </c>
      <c r="C5" s="1" t="s">
        <v>35</v>
      </c>
      <c r="D5" s="1" t="s">
        <v>2</v>
      </c>
      <c r="E5" s="1" t="s">
        <v>33</v>
      </c>
      <c r="F5" s="1" t="s">
        <v>26</v>
      </c>
      <c r="G5" s="1">
        <v>18</v>
      </c>
      <c r="H5" s="1">
        <v>188</v>
      </c>
      <c r="I5" s="6">
        <f>VLOOKUP(F5,'[1]BIOSTARDT INDIA'!$C$3:$E$330,3,FALSE)</f>
        <v>3</v>
      </c>
      <c r="J5" s="6">
        <v>20</v>
      </c>
      <c r="K5" s="6">
        <f t="shared" ref="K5:K12" si="0">H5*I5+J5</f>
        <v>584</v>
      </c>
    </row>
    <row r="6" spans="1:11">
      <c r="A6" s="1">
        <v>3</v>
      </c>
      <c r="B6" s="1" t="s">
        <v>3</v>
      </c>
      <c r="C6" s="1" t="s">
        <v>36</v>
      </c>
      <c r="D6" s="1" t="s">
        <v>4</v>
      </c>
      <c r="E6" s="1" t="s">
        <v>33</v>
      </c>
      <c r="F6" s="1" t="s">
        <v>27</v>
      </c>
      <c r="G6" s="1">
        <v>26</v>
      </c>
      <c r="H6" s="1">
        <v>225</v>
      </c>
      <c r="I6" s="6">
        <f>VLOOKUP(F6,'[1]BIOSTARDT INDIA'!$C$3:$E$330,3,FALSE)</f>
        <v>3</v>
      </c>
      <c r="J6" s="6">
        <v>20</v>
      </c>
      <c r="K6" s="6">
        <f t="shared" si="0"/>
        <v>695</v>
      </c>
    </row>
    <row r="7" spans="1:11">
      <c r="A7" s="1">
        <v>4</v>
      </c>
      <c r="B7" s="1" t="s">
        <v>5</v>
      </c>
      <c r="C7" s="1" t="s">
        <v>37</v>
      </c>
      <c r="D7" s="1" t="s">
        <v>6</v>
      </c>
      <c r="E7" s="1" t="s">
        <v>33</v>
      </c>
      <c r="F7" s="1" t="s">
        <v>28</v>
      </c>
      <c r="G7" s="1">
        <v>31</v>
      </c>
      <c r="H7" s="1">
        <v>430</v>
      </c>
      <c r="I7" s="6">
        <f>VLOOKUP(F7,'[1]BIOSTARDT INDIA'!$C$3:$E$330,3,FALSE)</f>
        <v>3.75</v>
      </c>
      <c r="J7" s="6">
        <v>20</v>
      </c>
      <c r="K7" s="6">
        <f t="shared" si="0"/>
        <v>1632.5</v>
      </c>
    </row>
    <row r="8" spans="1:11">
      <c r="A8" s="1">
        <v>5</v>
      </c>
      <c r="B8" s="1" t="s">
        <v>7</v>
      </c>
      <c r="C8" s="1" t="s">
        <v>38</v>
      </c>
      <c r="D8" s="1" t="s">
        <v>8</v>
      </c>
      <c r="E8" s="1" t="s">
        <v>33</v>
      </c>
      <c r="F8" s="1" t="s">
        <v>29</v>
      </c>
      <c r="G8" s="1">
        <v>12</v>
      </c>
      <c r="H8" s="1">
        <v>80</v>
      </c>
      <c r="I8" s="6">
        <f>VLOOKUP(F8,'[1]BIOSTARDT INDIA'!$C$3:$E$330,3,FALSE)</f>
        <v>3.75</v>
      </c>
      <c r="J8" s="6">
        <v>20</v>
      </c>
      <c r="K8" s="6">
        <f t="shared" si="0"/>
        <v>320</v>
      </c>
    </row>
    <row r="9" spans="1:11">
      <c r="A9" s="1">
        <v>6</v>
      </c>
      <c r="B9" s="1" t="s">
        <v>9</v>
      </c>
      <c r="C9" s="1" t="s">
        <v>39</v>
      </c>
      <c r="D9" s="1" t="s">
        <v>10</v>
      </c>
      <c r="E9" s="1" t="s">
        <v>33</v>
      </c>
      <c r="F9" s="1" t="s">
        <v>30</v>
      </c>
      <c r="G9" s="1">
        <v>3</v>
      </c>
      <c r="H9" s="1">
        <v>31</v>
      </c>
      <c r="I9" s="6">
        <f>VLOOKUP(F9,'[1]BIOSTARDT INDIA'!$C$3:$E$330,3,FALSE)</f>
        <v>3.75</v>
      </c>
      <c r="J9" s="6">
        <v>20</v>
      </c>
      <c r="K9" s="6">
        <f>50*I9+J9</f>
        <v>207.5</v>
      </c>
    </row>
    <row r="10" spans="1:11">
      <c r="A10" s="1">
        <v>7</v>
      </c>
      <c r="B10" s="1" t="s">
        <v>11</v>
      </c>
      <c r="C10" s="1" t="s">
        <v>40</v>
      </c>
      <c r="D10" s="1" t="s">
        <v>12</v>
      </c>
      <c r="E10" s="1" t="s">
        <v>33</v>
      </c>
      <c r="F10" s="1" t="s">
        <v>31</v>
      </c>
      <c r="G10" s="1">
        <v>48</v>
      </c>
      <c r="H10" s="1">
        <v>580</v>
      </c>
      <c r="I10" s="6">
        <f>VLOOKUP(F10,'[1]BIOSTARDT INDIA'!$C$3:$E$330,3,FALSE)</f>
        <v>3.75</v>
      </c>
      <c r="J10" s="6">
        <v>20</v>
      </c>
      <c r="K10" s="6">
        <f t="shared" si="0"/>
        <v>2195</v>
      </c>
    </row>
    <row r="11" spans="1:11">
      <c r="A11" s="1">
        <v>8</v>
      </c>
      <c r="B11" s="1" t="s">
        <v>15</v>
      </c>
      <c r="C11" s="1" t="s">
        <v>42</v>
      </c>
      <c r="D11" s="1" t="s">
        <v>16</v>
      </c>
      <c r="E11" s="1" t="s">
        <v>33</v>
      </c>
      <c r="F11" s="5" t="s">
        <v>48</v>
      </c>
      <c r="G11" s="1">
        <v>21</v>
      </c>
      <c r="H11" s="1">
        <v>220.3</v>
      </c>
      <c r="I11" s="6">
        <f>VLOOKUP(F11,'[1]BIOSTARDT INDIA'!$C$3:$E$330,3,FALSE)</f>
        <v>4.88</v>
      </c>
      <c r="J11" s="6">
        <v>20</v>
      </c>
      <c r="K11" s="6">
        <f t="shared" si="0"/>
        <v>1095.0640000000001</v>
      </c>
    </row>
    <row r="12" spans="1:11">
      <c r="A12" s="1">
        <v>9</v>
      </c>
      <c r="B12" s="1" t="s">
        <v>13</v>
      </c>
      <c r="C12" s="1" t="s">
        <v>41</v>
      </c>
      <c r="D12" s="1" t="s">
        <v>14</v>
      </c>
      <c r="E12" s="1" t="s">
        <v>33</v>
      </c>
      <c r="F12" s="1" t="s">
        <v>32</v>
      </c>
      <c r="G12" s="1">
        <v>18</v>
      </c>
      <c r="H12" s="1">
        <v>260</v>
      </c>
      <c r="I12" s="6">
        <f>VLOOKUP(F12,'[1]BIOSTARDT INDIA'!$C$3:$E$330,3,FALSE)</f>
        <v>3.75</v>
      </c>
      <c r="J12" s="6">
        <v>20</v>
      </c>
      <c r="K12" s="6">
        <f t="shared" si="0"/>
        <v>995</v>
      </c>
    </row>
    <row r="13" spans="1:11" s="8" customFormat="1">
      <c r="A13" s="19" t="s">
        <v>50</v>
      </c>
      <c r="B13" s="20"/>
      <c r="C13" s="20"/>
      <c r="D13" s="20"/>
      <c r="E13" s="20"/>
      <c r="F13" s="20"/>
      <c r="G13" s="20"/>
      <c r="H13" s="20"/>
      <c r="I13" s="21"/>
      <c r="J13" s="22"/>
      <c r="K13" s="7">
        <f>ROUND(SUM(K4:K12),0)</f>
        <v>8269</v>
      </c>
    </row>
    <row r="14" spans="1:11" s="8" customFormat="1" ht="30" customHeight="1">
      <c r="A14" s="10" t="s">
        <v>51</v>
      </c>
      <c r="B14" s="10"/>
      <c r="C14" s="10"/>
      <c r="D14" s="10"/>
      <c r="E14" s="10"/>
      <c r="F14" s="10"/>
      <c r="G14" s="10"/>
      <c r="H14" s="10"/>
      <c r="I14" s="11"/>
      <c r="J14" s="11"/>
      <c r="K14" s="11"/>
    </row>
    <row r="15" spans="1:11" s="8" customFormat="1" ht="30" customHeight="1">
      <c r="A15" s="10" t="s">
        <v>49</v>
      </c>
      <c r="B15" s="10"/>
      <c r="C15" s="10"/>
      <c r="D15" s="10"/>
      <c r="E15" s="10"/>
      <c r="F15" s="10"/>
      <c r="G15" s="10"/>
      <c r="H15" s="10"/>
      <c r="I15" s="11"/>
      <c r="J15" s="11"/>
      <c r="K15" s="11"/>
    </row>
    <row r="16" spans="1:11">
      <c r="G16" s="9">
        <f>SUM(G4:G12)</f>
        <v>188</v>
      </c>
      <c r="H16" s="9">
        <f>SUM(H4:H12)</f>
        <v>2154.3000000000002</v>
      </c>
    </row>
  </sheetData>
  <sortState ref="B2:H10">
    <sortCondition ref="B1"/>
  </sortState>
  <mergeCells count="7">
    <mergeCell ref="A15:K15"/>
    <mergeCell ref="A1:H1"/>
    <mergeCell ref="I1:K1"/>
    <mergeCell ref="A2:H2"/>
    <mergeCell ref="I2:K2"/>
    <mergeCell ref="A13:J13"/>
    <mergeCell ref="A14:K14"/>
  </mergeCells>
  <conditionalFormatting sqref="C1:C2">
    <cfRule type="duplicateValues" dxfId="1" priority="2"/>
  </conditionalFormatting>
  <conditionalFormatting sqref="C13:C15">
    <cfRule type="duplicateValues" dxfId="0" priority="1"/>
  </conditionalFormatting>
  <pageMargins left="0.46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2025-07-15T11:04:23Z</cp:lastPrinted>
  <dcterms:created xsi:type="dcterms:W3CDTF">2025-07-14T08:28:08Z</dcterms:created>
  <dcterms:modified xsi:type="dcterms:W3CDTF">2025-07-15T11:04:25Z</dcterms:modified>
</cp:coreProperties>
</file>