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" i="1" l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I5" i="1"/>
  <c r="L5" i="1" s="1"/>
  <c r="L11" i="1" l="1"/>
</calcChain>
</file>

<file path=xl/sharedStrings.xml><?xml version="1.0" encoding="utf-8"?>
<sst xmlns="http://schemas.openxmlformats.org/spreadsheetml/2006/main" count="47" uniqueCount="40">
  <si>
    <t>DATE</t>
  </si>
  <si>
    <t>JALESWAR</t>
  </si>
  <si>
    <t>BALUGAON</t>
  </si>
  <si>
    <t>JHARSUGUDA</t>
  </si>
  <si>
    <t>CTC</t>
  </si>
  <si>
    <t>FROM</t>
  </si>
  <si>
    <t>CASE</t>
  </si>
  <si>
    <t>RATE</t>
  </si>
  <si>
    <t>DD.CH.</t>
  </si>
  <si>
    <t>LR CH.</t>
  </si>
  <si>
    <t>INVOICE
PRAGATI LOGISTICS,SAMANTA SAHI KHUNTIA LANE,8984191006
GST No:21AGHPB9356M1Z9</t>
  </si>
  <si>
    <t xml:space="preserve">TO,
M/S SRI HARI HARA ENTERPRISES
C/O : M/S THE HIMALAYA DRUGS CO.
Address: MANGULI, CUTTACK
GST No: 21AJGPK5080P2ZY
</t>
  </si>
  <si>
    <t>Thanking you for your business.
PRAGATI LOGISTICS</t>
  </si>
  <si>
    <t>Kindly, verify &amp; confirm within 7 days, else GST will be filed by 20th AUGUST, 2025. 
GST to be paid by Consignor under Reverse Charge Mechanism(RCM) as per GST.</t>
  </si>
  <si>
    <t>SL.</t>
  </si>
  <si>
    <t>LR NO.</t>
  </si>
  <si>
    <t>INV. NO.</t>
  </si>
  <si>
    <t>DESTINATION</t>
  </si>
  <si>
    <t>AMT.</t>
  </si>
  <si>
    <t>01/7/2025</t>
  </si>
  <si>
    <t>PL/JA/06484</t>
  </si>
  <si>
    <t>2404</t>
  </si>
  <si>
    <t>BAISINGA</t>
  </si>
  <si>
    <t>04/7/2025</t>
  </si>
  <si>
    <t>PL/JA/06463</t>
  </si>
  <si>
    <t>2449</t>
  </si>
  <si>
    <t>SORO</t>
  </si>
  <si>
    <t>15/7/2025</t>
  </si>
  <si>
    <t>PL/JA/07040</t>
  </si>
  <si>
    <t>2608</t>
  </si>
  <si>
    <t>PL/JA/07061</t>
  </si>
  <si>
    <t>2645</t>
  </si>
  <si>
    <t>21/7/2025</t>
  </si>
  <si>
    <t>PL/JA/07344</t>
  </si>
  <si>
    <t>2749</t>
  </si>
  <si>
    <t>26/7/2025</t>
  </si>
  <si>
    <t>PL/JA/07694</t>
  </si>
  <si>
    <t>2867</t>
  </si>
  <si>
    <t>(RUPEES SEVEN THOUSAND THREE HUNDRED NINETEEN ONLY)</t>
  </si>
  <si>
    <t>Bill Date: 31/07/2025
Bill NO :  11675
Total Amount : 7319.00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</si>
</sst>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1" fillId="0" borderId="7" xfId="0" applyNumberFormat="1" applyFont="1" applyBorder="1"/>
    <xf numFmtId="2" fontId="1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57150</xdr:rowOff>
    </xdr:from>
    <xdr:to>
      <xdr:col>7</xdr:col>
      <xdr:colOff>114300</xdr:colOff>
      <xdr:row>1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3857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  <row r="110">
          <cell r="H110" t="str">
            <v>BASUDEVPUR</v>
          </cell>
          <cell r="J110">
            <v>35</v>
          </cell>
        </row>
        <row r="111">
          <cell r="H111" t="str">
            <v>GOP (PURI)</v>
          </cell>
          <cell r="J111">
            <v>30</v>
          </cell>
        </row>
        <row r="112">
          <cell r="H112" t="str">
            <v>RAJ SUNAKHALA</v>
          </cell>
          <cell r="J112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workbookViewId="0">
      <selection activeCell="X12" sqref="X12:X13"/>
    </sheetView>
  </sheetViews>
  <sheetFormatPr defaultRowHeight="15"/>
  <cols>
    <col min="1" max="1" width="1.140625" customWidth="1"/>
    <col min="2" max="2" width="5.28515625" customWidth="1"/>
    <col min="3" max="3" width="10.5703125" customWidth="1"/>
    <col min="4" max="4" width="12.42578125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6.28515625" customWidth="1"/>
    <col min="10" max="10" width="8.28515625" customWidth="1"/>
    <col min="11" max="11" width="7.5703125" customWidth="1"/>
    <col min="12" max="12" width="9.28515625" customWidth="1"/>
  </cols>
  <sheetData>
    <row r="1" spans="2:12" ht="15.75" thickBot="1"/>
    <row r="2" spans="2:12" s="1" customFormat="1" ht="90" customHeight="1" thickBot="1">
      <c r="B2" s="13"/>
      <c r="C2" s="14"/>
      <c r="D2" s="14"/>
      <c r="E2" s="14"/>
      <c r="F2" s="14"/>
      <c r="G2" s="14"/>
      <c r="H2" s="15"/>
      <c r="I2" s="16" t="s">
        <v>10</v>
      </c>
      <c r="J2" s="16"/>
      <c r="K2" s="16"/>
      <c r="L2" s="17"/>
    </row>
    <row r="3" spans="2:12" s="1" customFormat="1" ht="84" customHeight="1" thickBot="1">
      <c r="B3" s="8" t="s">
        <v>11</v>
      </c>
      <c r="C3" s="9"/>
      <c r="D3" s="9"/>
      <c r="E3" s="9"/>
      <c r="F3" s="9"/>
      <c r="G3" s="9"/>
      <c r="H3" s="10"/>
      <c r="I3" s="11" t="s">
        <v>39</v>
      </c>
      <c r="J3" s="11"/>
      <c r="K3" s="11"/>
      <c r="L3" s="12"/>
    </row>
    <row r="4" spans="2:12" s="4" customFormat="1" ht="15.75" thickBot="1">
      <c r="B4" s="18" t="s">
        <v>14</v>
      </c>
      <c r="C4" s="19" t="s">
        <v>0</v>
      </c>
      <c r="D4" s="19" t="s">
        <v>15</v>
      </c>
      <c r="E4" s="19" t="s">
        <v>16</v>
      </c>
      <c r="F4" s="19" t="s">
        <v>5</v>
      </c>
      <c r="G4" s="19" t="s">
        <v>17</v>
      </c>
      <c r="H4" s="19" t="s">
        <v>6</v>
      </c>
      <c r="I4" s="20" t="s">
        <v>7</v>
      </c>
      <c r="J4" s="20" t="s">
        <v>8</v>
      </c>
      <c r="K4" s="20" t="s">
        <v>9</v>
      </c>
      <c r="L4" s="21" t="s">
        <v>18</v>
      </c>
    </row>
    <row r="5" spans="2:12" s="4" customFormat="1">
      <c r="B5" s="22">
        <v>1</v>
      </c>
      <c r="C5" s="23" t="s">
        <v>19</v>
      </c>
      <c r="D5" s="23" t="s">
        <v>20</v>
      </c>
      <c r="E5" s="23" t="s">
        <v>21</v>
      </c>
      <c r="F5" s="23" t="s">
        <v>4</v>
      </c>
      <c r="G5" s="23" t="s">
        <v>22</v>
      </c>
      <c r="H5" s="23">
        <v>59</v>
      </c>
      <c r="I5" s="24">
        <f>VLOOKUP(G5,'[1]HIMALAYA DRUG'!$H$3:$J$122,3,FALSE)</f>
        <v>26</v>
      </c>
      <c r="J5" s="24">
        <v>1500</v>
      </c>
      <c r="K5" s="24">
        <v>35</v>
      </c>
      <c r="L5" s="25">
        <f>H5*I5+J5+K5</f>
        <v>3069</v>
      </c>
    </row>
    <row r="6" spans="2:12" s="4" customFormat="1">
      <c r="B6" s="6">
        <v>2</v>
      </c>
      <c r="C6" s="2" t="s">
        <v>23</v>
      </c>
      <c r="D6" s="2" t="s">
        <v>24</v>
      </c>
      <c r="E6" s="2" t="s">
        <v>25</v>
      </c>
      <c r="F6" s="2" t="s">
        <v>4</v>
      </c>
      <c r="G6" s="2" t="s">
        <v>26</v>
      </c>
      <c r="H6" s="2">
        <v>14</v>
      </c>
      <c r="I6" s="5">
        <f>VLOOKUP(G6,'[1]HIMALAYA DRUG'!$H$3:$J$122,3,FALSE)</f>
        <v>30</v>
      </c>
      <c r="J6" s="5">
        <f t="shared" ref="J6:J10" si="0">H6*5</f>
        <v>70</v>
      </c>
      <c r="K6" s="5">
        <v>35</v>
      </c>
      <c r="L6" s="7">
        <f t="shared" ref="L6:L10" si="1">H6*I6+J6+K6</f>
        <v>525</v>
      </c>
    </row>
    <row r="7" spans="2:12" s="4" customFormat="1">
      <c r="B7" s="6">
        <v>3</v>
      </c>
      <c r="C7" s="2" t="s">
        <v>27</v>
      </c>
      <c r="D7" s="2" t="s">
        <v>28</v>
      </c>
      <c r="E7" s="2" t="s">
        <v>29</v>
      </c>
      <c r="F7" s="2" t="s">
        <v>4</v>
      </c>
      <c r="G7" s="2" t="s">
        <v>26</v>
      </c>
      <c r="H7" s="2">
        <v>13</v>
      </c>
      <c r="I7" s="5">
        <f>VLOOKUP(G7,'[1]HIMALAYA DRUG'!$H$3:$J$122,3,FALSE)</f>
        <v>30</v>
      </c>
      <c r="J7" s="5">
        <f t="shared" si="0"/>
        <v>65</v>
      </c>
      <c r="K7" s="5">
        <v>35</v>
      </c>
      <c r="L7" s="7">
        <f t="shared" si="1"/>
        <v>490</v>
      </c>
    </row>
    <row r="8" spans="2:12" s="4" customFormat="1">
      <c r="B8" s="6">
        <v>4</v>
      </c>
      <c r="C8" s="2" t="s">
        <v>27</v>
      </c>
      <c r="D8" s="2" t="s">
        <v>30</v>
      </c>
      <c r="E8" s="2" t="s">
        <v>31</v>
      </c>
      <c r="F8" s="2" t="s">
        <v>4</v>
      </c>
      <c r="G8" s="2" t="s">
        <v>3</v>
      </c>
      <c r="H8" s="2">
        <v>22</v>
      </c>
      <c r="I8" s="5">
        <f>VLOOKUP(G8,'[1]HIMALAYA DRUG'!$H$3:$J$122,3,FALSE)</f>
        <v>30</v>
      </c>
      <c r="J8" s="5">
        <f t="shared" si="0"/>
        <v>110</v>
      </c>
      <c r="K8" s="5">
        <v>35</v>
      </c>
      <c r="L8" s="7">
        <f t="shared" si="1"/>
        <v>805</v>
      </c>
    </row>
    <row r="9" spans="2:12" s="4" customFormat="1">
      <c r="B9" s="6">
        <v>5</v>
      </c>
      <c r="C9" s="2" t="s">
        <v>32</v>
      </c>
      <c r="D9" s="2" t="s">
        <v>33</v>
      </c>
      <c r="E9" s="2" t="s">
        <v>34</v>
      </c>
      <c r="F9" s="2" t="s">
        <v>4</v>
      </c>
      <c r="G9" s="2" t="s">
        <v>2</v>
      </c>
      <c r="H9" s="2">
        <v>26</v>
      </c>
      <c r="I9" s="5">
        <f>VLOOKUP(G9,'[1]HIMALAYA DRUG'!$H$3:$J$122,3,FALSE)</f>
        <v>35</v>
      </c>
      <c r="J9" s="5">
        <f t="shared" si="0"/>
        <v>130</v>
      </c>
      <c r="K9" s="5">
        <v>35</v>
      </c>
      <c r="L9" s="7">
        <f t="shared" si="1"/>
        <v>1075</v>
      </c>
    </row>
    <row r="10" spans="2:12" s="4" customFormat="1" ht="15.75" thickBot="1">
      <c r="B10" s="38">
        <v>6</v>
      </c>
      <c r="C10" s="39" t="s">
        <v>35</v>
      </c>
      <c r="D10" s="39" t="s">
        <v>36</v>
      </c>
      <c r="E10" s="39" t="s">
        <v>37</v>
      </c>
      <c r="F10" s="39" t="s">
        <v>4</v>
      </c>
      <c r="G10" s="39" t="s">
        <v>1</v>
      </c>
      <c r="H10" s="39">
        <v>33</v>
      </c>
      <c r="I10" s="40">
        <f>VLOOKUP(G10,'[1]HIMALAYA DRUG'!$H$3:$J$122,3,FALSE)</f>
        <v>35</v>
      </c>
      <c r="J10" s="40">
        <f t="shared" si="0"/>
        <v>165</v>
      </c>
      <c r="K10" s="40">
        <v>35</v>
      </c>
      <c r="L10" s="41">
        <f t="shared" si="1"/>
        <v>1355</v>
      </c>
    </row>
    <row r="11" spans="2:12" s="4" customFormat="1" ht="15.75" thickBot="1">
      <c r="B11" s="43" t="s">
        <v>38</v>
      </c>
      <c r="C11" s="44"/>
      <c r="D11" s="44"/>
      <c r="E11" s="44"/>
      <c r="F11" s="44"/>
      <c r="G11" s="44"/>
      <c r="H11" s="44"/>
      <c r="I11" s="44"/>
      <c r="J11" s="44"/>
      <c r="K11" s="45"/>
      <c r="L11" s="46">
        <f>SUM(L5:L10)</f>
        <v>7319</v>
      </c>
    </row>
    <row r="12" spans="2:12" s="4" customFormat="1" ht="15.75" thickBot="1">
      <c r="B12" s="26"/>
      <c r="C12" s="27"/>
      <c r="D12" s="27"/>
      <c r="E12" s="27"/>
      <c r="F12" s="27"/>
      <c r="G12" s="27"/>
      <c r="H12" s="42">
        <f>SUM(H5:H10)</f>
        <v>167</v>
      </c>
      <c r="I12" s="28"/>
      <c r="J12" s="28"/>
      <c r="K12" s="28"/>
      <c r="L12" s="29"/>
    </row>
    <row r="13" spans="2:12" s="3" customFormat="1" ht="30" customHeight="1" thickBot="1">
      <c r="B13" s="34" t="s">
        <v>13</v>
      </c>
      <c r="C13" s="35"/>
      <c r="D13" s="35"/>
      <c r="E13" s="35"/>
      <c r="F13" s="35"/>
      <c r="G13" s="35"/>
      <c r="H13" s="35"/>
      <c r="I13" s="36"/>
      <c r="J13" s="36"/>
      <c r="K13" s="36"/>
      <c r="L13" s="37"/>
    </row>
    <row r="14" spans="2:12" s="3" customFormat="1" ht="30" customHeight="1" thickBot="1">
      <c r="B14" s="30" t="s">
        <v>12</v>
      </c>
      <c r="C14" s="31"/>
      <c r="D14" s="31"/>
      <c r="E14" s="31"/>
      <c r="F14" s="31"/>
      <c r="G14" s="31"/>
      <c r="H14" s="31"/>
      <c r="I14" s="32"/>
      <c r="J14" s="32"/>
      <c r="K14" s="32"/>
      <c r="L14" s="33"/>
    </row>
  </sheetData>
  <sortState ref="C2:H11">
    <sortCondition ref="C2"/>
  </sortState>
  <mergeCells count="7">
    <mergeCell ref="B13:L13"/>
    <mergeCell ref="B14:L14"/>
    <mergeCell ref="B2:H2"/>
    <mergeCell ref="I2:L2"/>
    <mergeCell ref="B3:H3"/>
    <mergeCell ref="I3:L3"/>
    <mergeCell ref="B11:K11"/>
  </mergeCells>
  <conditionalFormatting sqref="D2:D3">
    <cfRule type="duplicateValues" dxfId="4" priority="4"/>
    <cfRule type="duplicateValues" dxfId="3" priority="5"/>
  </conditionalFormatting>
  <conditionalFormatting sqref="D13:D14">
    <cfRule type="duplicateValues" dxfId="2" priority="6"/>
  </conditionalFormatting>
  <conditionalFormatting sqref="D13:D14">
    <cfRule type="duplicateValues" dxfId="1" priority="7"/>
    <cfRule type="duplicateValues" dxfId="0" priority="8"/>
  </conditionalFormatting>
  <pageMargins left="0.28000000000000003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2025-08-08T12:24:14Z</cp:lastPrinted>
  <dcterms:created xsi:type="dcterms:W3CDTF">2025-07-10T11:24:09Z</dcterms:created>
  <dcterms:modified xsi:type="dcterms:W3CDTF">2025-08-08T12:26:05Z</dcterms:modified>
</cp:coreProperties>
</file>