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6" i="1"/>
  <c r="G16"/>
  <c r="J5"/>
  <c r="J6"/>
  <c r="J7"/>
  <c r="J8"/>
  <c r="J9"/>
  <c r="J10"/>
  <c r="J11"/>
  <c r="J12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4"/>
  <c r="L4" s="1"/>
  <c r="L13" l="1"/>
</calcChain>
</file>

<file path=xl/sharedStrings.xml><?xml version="1.0" encoding="utf-8"?>
<sst xmlns="http://schemas.openxmlformats.org/spreadsheetml/2006/main" count="63" uniqueCount="46">
  <si>
    <t>INVOICE
PRAGATI LOGISTICS,SAMANTA SAHI KHUNTIA LANE,8984191006
GST No:21AGHPB9356M1Z9</t>
  </si>
  <si>
    <t>22/3/2025</t>
  </si>
  <si>
    <t>9863</t>
  </si>
  <si>
    <t>21/3/2025</t>
  </si>
  <si>
    <t>9860</t>
  </si>
  <si>
    <t>9865</t>
  </si>
  <si>
    <t>9875</t>
  </si>
  <si>
    <t>26/3/2025</t>
  </si>
  <si>
    <t>9961</t>
  </si>
  <si>
    <t>30/3/2025</t>
  </si>
  <si>
    <t>10115</t>
  </si>
  <si>
    <t>29/3/2025</t>
  </si>
  <si>
    <t>10070</t>
  </si>
  <si>
    <t>31/3/2025</t>
  </si>
  <si>
    <t>137/142</t>
  </si>
  <si>
    <t>129/135/163</t>
  </si>
  <si>
    <t>Thanking you for your business.
PRAGATI LOGISTICS</t>
  </si>
  <si>
    <t>TO,
M/S DEEPAKA AGARWAL
C/O : M/S GODREJ CONSUMER PRODUCTS LTD.
Address: K K BHAWASINKA COMPOUND, CANTONMENT ROAD, CUTTACK, ODISHA, 753001, 9658564285
GST No: 21ASQPA7475B1ZZ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</si>
  <si>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</si>
  <si>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</si>
  <si>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</si>
  <si>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</si>
  <si>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</si>
  <si>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</si>
  <si>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</si>
  <si>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</si>
  <si>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</si>
  <si>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</si>
  <si>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</si>
  <si>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JA/28274</t>
  </si>
  <si>
    <t>JA/28275</t>
  </si>
  <si>
    <t>JA/28276</t>
  </si>
  <si>
    <t>JA/28317</t>
  </si>
  <si>
    <t>JA/28796</t>
  </si>
  <si>
    <t>JA/29000</t>
  </si>
  <si>
    <t>JA/29001</t>
  </si>
  <si>
    <t>JA/29071</t>
  </si>
  <si>
    <t>JA/29152</t>
  </si>
  <si>
    <t>RAYAGADA</t>
  </si>
  <si>
    <t>BARBIL</t>
  </si>
  <si>
    <t>BALIGUDA</t>
  </si>
  <si>
    <t>CTC</t>
  </si>
  <si>
    <t>TO</t>
  </si>
  <si>
    <t>Kindly, verify &amp; confirm within 7 days, else GST will be filed by 20th APR, 2025. 
GST to be paid by Consignor under Reverse Charge Mechanism(RCM) as per GST.</t>
  </si>
  <si>
    <t>(RUPEES TWENTY EIGHT THOUSAND NINE HUNDRED FIFTY ONLY)</t>
  </si>
  <si>
    <t xml:space="preserve">Bill Date: 10/04/2025
Bill NO : 39004
Total Amount:28950.00
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</si>
</sst>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7</xdr:col>
      <xdr:colOff>542925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0"/>
          <a:ext cx="41433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U15" sqref="T15:U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.85546875" style="1" customWidth="1"/>
    <col min="6" max="6" width="11.7109375" style="1" bestFit="1" customWidth="1"/>
    <col min="7" max="7" width="5.42578125" style="1" bestFit="1" customWidth="1"/>
    <col min="8" max="8" width="8.5703125" style="1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10.85546875" style="2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1"/>
      <c r="I1" s="22"/>
      <c r="J1" s="18" t="s">
        <v>0</v>
      </c>
      <c r="K1" s="19"/>
      <c r="L1" s="19"/>
    </row>
    <row r="2" spans="1:12" ht="102" customHeight="1">
      <c r="A2" s="23" t="s">
        <v>17</v>
      </c>
      <c r="B2" s="24"/>
      <c r="C2" s="24"/>
      <c r="D2" s="24"/>
      <c r="E2" s="24"/>
      <c r="F2" s="24"/>
      <c r="G2" s="24"/>
      <c r="H2" s="24"/>
      <c r="I2" s="25"/>
      <c r="J2" s="18" t="s">
        <v>45</v>
      </c>
      <c r="K2" s="19"/>
      <c r="L2" s="19"/>
    </row>
    <row r="3" spans="1:12" s="3" customFormat="1">
      <c r="A3" s="9" t="s">
        <v>18</v>
      </c>
      <c r="B3" s="9" t="s">
        <v>19</v>
      </c>
      <c r="C3" s="9" t="s">
        <v>20</v>
      </c>
      <c r="D3" s="9" t="s">
        <v>21</v>
      </c>
      <c r="E3" s="9" t="s">
        <v>42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26</v>
      </c>
      <c r="K3" s="10" t="s">
        <v>27</v>
      </c>
      <c r="L3" s="10" t="s">
        <v>28</v>
      </c>
    </row>
    <row r="4" spans="1:12">
      <c r="A4" s="4">
        <v>1</v>
      </c>
      <c r="B4" s="4" t="s">
        <v>3</v>
      </c>
      <c r="C4" s="4" t="s">
        <v>30</v>
      </c>
      <c r="D4" s="11" t="s">
        <v>41</v>
      </c>
      <c r="E4" s="7" t="s">
        <v>38</v>
      </c>
      <c r="F4" s="4" t="s">
        <v>4</v>
      </c>
      <c r="G4" s="4">
        <v>18</v>
      </c>
      <c r="H4" s="26">
        <v>211</v>
      </c>
      <c r="I4" s="5">
        <f>VLOOKUP(E4,'[1]GODREJ CONSUMER'!$B$4:$E$22,4,FALSE)</f>
        <v>4.28</v>
      </c>
      <c r="J4" s="5">
        <f>G4*10</f>
        <v>180</v>
      </c>
      <c r="K4" s="5">
        <v>20</v>
      </c>
      <c r="L4" s="5">
        <f>H4*I4+J4+K4</f>
        <v>1103.08</v>
      </c>
    </row>
    <row r="5" spans="1:12">
      <c r="A5" s="4">
        <v>2</v>
      </c>
      <c r="B5" s="4" t="s">
        <v>3</v>
      </c>
      <c r="C5" s="4" t="s">
        <v>31</v>
      </c>
      <c r="D5" s="11" t="s">
        <v>41</v>
      </c>
      <c r="E5" s="7" t="s">
        <v>39</v>
      </c>
      <c r="F5" s="4" t="s">
        <v>5</v>
      </c>
      <c r="G5" s="4">
        <v>58</v>
      </c>
      <c r="H5" s="26">
        <v>586.92999999999995</v>
      </c>
      <c r="I5" s="8">
        <f>VLOOKUP(E5,'[1]GODREJ CONSUMER'!$B$4:$E$22,4,FALSE)</f>
        <v>3.21</v>
      </c>
      <c r="J5" s="8">
        <f t="shared" ref="J5:J12" si="0">G5*10</f>
        <v>580</v>
      </c>
      <c r="K5" s="8">
        <v>20</v>
      </c>
      <c r="L5" s="8">
        <f t="shared" ref="L5:L12" si="1">H5*I5+J5+K5</f>
        <v>2484.0452999999998</v>
      </c>
    </row>
    <row r="6" spans="1:12">
      <c r="A6" s="4">
        <v>3</v>
      </c>
      <c r="B6" s="4" t="s">
        <v>1</v>
      </c>
      <c r="C6" s="4" t="s">
        <v>29</v>
      </c>
      <c r="D6" s="11" t="s">
        <v>41</v>
      </c>
      <c r="E6" s="7" t="s">
        <v>38</v>
      </c>
      <c r="F6" s="4" t="s">
        <v>2</v>
      </c>
      <c r="G6" s="4">
        <v>76</v>
      </c>
      <c r="H6" s="26">
        <v>780.35</v>
      </c>
      <c r="I6" s="8">
        <f>VLOOKUP(E6,'[1]GODREJ CONSUMER'!$B$4:$E$22,4,FALSE)</f>
        <v>4.28</v>
      </c>
      <c r="J6" s="8">
        <f t="shared" si="0"/>
        <v>760</v>
      </c>
      <c r="K6" s="8">
        <v>20</v>
      </c>
      <c r="L6" s="8">
        <f t="shared" si="1"/>
        <v>4119.8980000000001</v>
      </c>
    </row>
    <row r="7" spans="1:12">
      <c r="A7" s="4">
        <v>4</v>
      </c>
      <c r="B7" s="4" t="s">
        <v>1</v>
      </c>
      <c r="C7" s="4" t="s">
        <v>32</v>
      </c>
      <c r="D7" s="11" t="s">
        <v>41</v>
      </c>
      <c r="E7" s="7" t="s">
        <v>38</v>
      </c>
      <c r="F7" s="4" t="s">
        <v>6</v>
      </c>
      <c r="G7" s="4">
        <v>13</v>
      </c>
      <c r="H7" s="26">
        <v>110.11</v>
      </c>
      <c r="I7" s="8">
        <f>VLOOKUP(E7,'[1]GODREJ CONSUMER'!$B$4:$E$22,4,FALSE)</f>
        <v>4.28</v>
      </c>
      <c r="J7" s="8">
        <f t="shared" si="0"/>
        <v>130</v>
      </c>
      <c r="K7" s="8">
        <v>20</v>
      </c>
      <c r="L7" s="8">
        <f t="shared" si="1"/>
        <v>621.27080000000001</v>
      </c>
    </row>
    <row r="8" spans="1:12">
      <c r="A8" s="4">
        <v>5</v>
      </c>
      <c r="B8" s="4" t="s">
        <v>7</v>
      </c>
      <c r="C8" s="4" t="s">
        <v>33</v>
      </c>
      <c r="D8" s="11" t="s">
        <v>41</v>
      </c>
      <c r="E8" s="7" t="s">
        <v>40</v>
      </c>
      <c r="F8" s="4" t="s">
        <v>8</v>
      </c>
      <c r="G8" s="4">
        <v>87</v>
      </c>
      <c r="H8" s="26">
        <v>826</v>
      </c>
      <c r="I8" s="8">
        <f>VLOOKUP(E8,'[1]GODREJ CONSUMER'!$B$4:$E$22,4,FALSE)</f>
        <v>4.8150000000000004</v>
      </c>
      <c r="J8" s="8">
        <f t="shared" si="0"/>
        <v>870</v>
      </c>
      <c r="K8" s="8">
        <v>20</v>
      </c>
      <c r="L8" s="8">
        <f t="shared" si="1"/>
        <v>4867.1900000000005</v>
      </c>
    </row>
    <row r="9" spans="1:12">
      <c r="A9" s="4">
        <v>6</v>
      </c>
      <c r="B9" s="4" t="s">
        <v>11</v>
      </c>
      <c r="C9" s="4" t="s">
        <v>35</v>
      </c>
      <c r="D9" s="11" t="s">
        <v>41</v>
      </c>
      <c r="E9" s="7" t="s">
        <v>40</v>
      </c>
      <c r="F9" s="4" t="s">
        <v>12</v>
      </c>
      <c r="G9" s="4">
        <v>93</v>
      </c>
      <c r="H9" s="26">
        <v>867.21</v>
      </c>
      <c r="I9" s="8">
        <f>VLOOKUP(E9,'[1]GODREJ CONSUMER'!$B$4:$E$22,4,FALSE)</f>
        <v>4.8150000000000004</v>
      </c>
      <c r="J9" s="8">
        <f t="shared" si="0"/>
        <v>930</v>
      </c>
      <c r="K9" s="8">
        <v>20</v>
      </c>
      <c r="L9" s="8">
        <f t="shared" si="1"/>
        <v>5125.6161500000007</v>
      </c>
    </row>
    <row r="10" spans="1:12">
      <c r="A10" s="4">
        <v>7</v>
      </c>
      <c r="B10" s="4" t="s">
        <v>9</v>
      </c>
      <c r="C10" s="4" t="s">
        <v>34</v>
      </c>
      <c r="D10" s="11" t="s">
        <v>41</v>
      </c>
      <c r="E10" s="7" t="s">
        <v>40</v>
      </c>
      <c r="F10" s="4" t="s">
        <v>10</v>
      </c>
      <c r="G10" s="4">
        <v>80</v>
      </c>
      <c r="H10" s="27">
        <v>733.44</v>
      </c>
      <c r="I10" s="8">
        <f>VLOOKUP(E10,'[1]GODREJ CONSUMER'!$B$4:$E$22,4,FALSE)</f>
        <v>4.8150000000000004</v>
      </c>
      <c r="J10" s="8">
        <f t="shared" si="0"/>
        <v>800</v>
      </c>
      <c r="K10" s="8">
        <v>20</v>
      </c>
      <c r="L10" s="8">
        <f t="shared" si="1"/>
        <v>4351.5136000000002</v>
      </c>
    </row>
    <row r="11" spans="1:12">
      <c r="A11" s="4">
        <v>8</v>
      </c>
      <c r="B11" s="4" t="s">
        <v>13</v>
      </c>
      <c r="C11" s="4" t="s">
        <v>36</v>
      </c>
      <c r="D11" s="11" t="s">
        <v>41</v>
      </c>
      <c r="E11" s="7" t="s">
        <v>39</v>
      </c>
      <c r="F11" s="4" t="s">
        <v>14</v>
      </c>
      <c r="G11" s="4">
        <v>24</v>
      </c>
      <c r="H11" s="26">
        <v>194</v>
      </c>
      <c r="I11" s="8">
        <f>VLOOKUP(E11,'[1]GODREJ CONSUMER'!$B$4:$E$22,4,FALSE)</f>
        <v>3.21</v>
      </c>
      <c r="J11" s="8">
        <f t="shared" si="0"/>
        <v>240</v>
      </c>
      <c r="K11" s="8">
        <v>20</v>
      </c>
      <c r="L11" s="8">
        <f t="shared" si="1"/>
        <v>882.74</v>
      </c>
    </row>
    <row r="12" spans="1:12">
      <c r="A12" s="4">
        <v>9</v>
      </c>
      <c r="B12" s="4" t="s">
        <v>13</v>
      </c>
      <c r="C12" s="4" t="s">
        <v>37</v>
      </c>
      <c r="D12" s="11" t="s">
        <v>41</v>
      </c>
      <c r="E12" s="7" t="s">
        <v>38</v>
      </c>
      <c r="F12" s="4" t="s">
        <v>15</v>
      </c>
      <c r="G12" s="4">
        <v>110</v>
      </c>
      <c r="H12" s="26">
        <v>998.76</v>
      </c>
      <c r="I12" s="8">
        <f>VLOOKUP(E12,'[1]GODREJ CONSUMER'!$B$4:$E$22,4,FALSE)</f>
        <v>4.28</v>
      </c>
      <c r="J12" s="8">
        <f t="shared" si="0"/>
        <v>1100</v>
      </c>
      <c r="K12" s="8">
        <v>20</v>
      </c>
      <c r="L12" s="8">
        <f t="shared" si="1"/>
        <v>5394.6927999999998</v>
      </c>
    </row>
    <row r="13" spans="1:12" s="3" customFormat="1">
      <c r="A13" s="12" t="s">
        <v>44</v>
      </c>
      <c r="B13" s="13"/>
      <c r="C13" s="13"/>
      <c r="D13" s="13"/>
      <c r="E13" s="13"/>
      <c r="F13" s="13"/>
      <c r="G13" s="13"/>
      <c r="H13" s="13"/>
      <c r="I13" s="14"/>
      <c r="J13" s="14"/>
      <c r="K13" s="15"/>
      <c r="L13" s="6">
        <f>ROUND(SUM(L4:L12),0)</f>
        <v>28950</v>
      </c>
    </row>
    <row r="14" spans="1:12" s="3" customFormat="1" ht="30" customHeight="1">
      <c r="A14" s="16" t="s">
        <v>43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  <row r="15" spans="1:12" s="3" customFormat="1" ht="30" customHeight="1">
      <c r="A15" s="16" t="s">
        <v>16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</row>
    <row r="16" spans="1:12">
      <c r="G16" s="9">
        <f>SUM(G4:G12)</f>
        <v>559</v>
      </c>
      <c r="H16" s="28">
        <f>SUM(H4:H12)</f>
        <v>5307.8</v>
      </c>
    </row>
  </sheetData>
  <sortState ref="B4:M12">
    <sortCondition ref="B4:B12"/>
  </sortState>
  <mergeCells count="7">
    <mergeCell ref="A13:K13"/>
    <mergeCell ref="A14:L14"/>
    <mergeCell ref="A15:L15"/>
    <mergeCell ref="J1:L1"/>
    <mergeCell ref="J2:L2"/>
    <mergeCell ref="A1:I1"/>
    <mergeCell ref="A2:I2"/>
  </mergeCells>
  <conditionalFormatting sqref="C1:C1048576">
    <cfRule type="duplicateValues" dxfId="0" priority="1"/>
  </conditionalFormatting>
  <pageMargins left="0.3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2025-04-12T03:10:08Z</cp:lastPrinted>
  <dcterms:created xsi:type="dcterms:W3CDTF">2025-04-05T05:52:43Z</dcterms:created>
  <dcterms:modified xsi:type="dcterms:W3CDTF">2025-04-15T12:52:29Z</dcterms:modified>
</cp:coreProperties>
</file>