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160"/>
  </bookViews>
  <sheets>
    <sheet name="Invoice" sheetId="1" r:id="rId1"/>
    <sheet name="Sheet1" sheetId="3" r:id="rId2"/>
  </sheets>
  <definedNames>
    <definedName name="_xlnm._FilterDatabase" localSheetId="0" hidden="1">Invoice!$B$4:$M$39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I37" i="1" l="1"/>
  <c r="H37" i="1"/>
  <c r="M3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6" i="1"/>
  <c r="K2" i="3"/>
  <c r="M2" i="3" s="1"/>
  <c r="K35" i="1" l="1"/>
  <c r="M35" i="1" s="1"/>
  <c r="K34" i="1"/>
  <c r="M34" i="1" s="1"/>
  <c r="K33" i="1"/>
  <c r="M33" i="1" s="1"/>
  <c r="K32" i="1"/>
  <c r="M32" i="1" s="1"/>
  <c r="K31" i="1"/>
  <c r="M31" i="1" s="1"/>
  <c r="K30" i="1"/>
  <c r="M30" i="1" s="1"/>
  <c r="K29" i="1"/>
  <c r="M29" i="1" s="1"/>
  <c r="K28" i="1"/>
  <c r="M28" i="1" s="1"/>
  <c r="K27" i="1"/>
  <c r="M27" i="1" s="1"/>
  <c r="K26" i="1"/>
  <c r="M26" i="1" s="1"/>
  <c r="K25" i="1"/>
  <c r="M25" i="1" s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K8" i="1"/>
  <c r="M8" i="1" s="1"/>
  <c r="K7" i="1"/>
  <c r="M7" i="1" s="1"/>
  <c r="K6" i="1"/>
  <c r="M6" i="1" s="1"/>
  <c r="K5" i="1"/>
  <c r="M5" i="1" s="1"/>
</calcChain>
</file>

<file path=xl/sharedStrings.xml><?xml version="1.0" encoding="utf-8"?>
<sst xmlns="http://schemas.openxmlformats.org/spreadsheetml/2006/main" count="225" uniqueCount="142">
  <si>
    <t>WEIGHT</t>
  </si>
  <si>
    <t>JEYPORE</t>
  </si>
  <si>
    <t>BERHAMPUR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</si>
  <si>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</si>
  <si>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</si>
  <si>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</si>
  <si>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</si>
  <si>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</si>
  <si>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</si>
  <si>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</si>
  <si>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</si>
  <si>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</si>
  <si>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</si>
  <si>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</si>
  <si>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</si>
  <si>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MALKANGIRI</t>
  </si>
  <si>
    <t>BADAGADA</t>
  </si>
  <si>
    <t>BEGUNIAPADA</t>
  </si>
  <si>
    <t>CHIKITI</t>
  </si>
  <si>
    <t>ANGUL</t>
  </si>
  <si>
    <t>KENDRAPARA</t>
  </si>
  <si>
    <t>94</t>
  </si>
  <si>
    <t>99</t>
  </si>
  <si>
    <t>101</t>
  </si>
  <si>
    <t>96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</si>
  <si>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</si>
  <si>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</si>
  <si>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</si>
  <si>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JAGATSINGHPUR</t>
  </si>
  <si>
    <t>KUNDRA</t>
  </si>
  <si>
    <t>KUAMARA</t>
  </si>
  <si>
    <t>JALESWAR</t>
  </si>
  <si>
    <t>BHUBANESWAR</t>
  </si>
  <si>
    <t>ROURKELA</t>
  </si>
  <si>
    <t>Kindly, verify &amp; confirm within 7 days, else GST will be filed by 20th JULY, 2025.
GST to be paid by Consignor under Reverse Charge Mechanism(RCM) as per GST.</t>
  </si>
  <si>
    <t>PARTY NAME</t>
  </si>
  <si>
    <t>02/6/2025</t>
  </si>
  <si>
    <t>PL/JA/04436</t>
  </si>
  <si>
    <t>92/93</t>
  </si>
  <si>
    <t>KAMATA BORIGUMA</t>
  </si>
  <si>
    <t>DHANALAXMI ENTERPRISES</t>
  </si>
  <si>
    <t>07/6/2025</t>
  </si>
  <si>
    <t>PL/JA/04871</t>
  </si>
  <si>
    <t>KAMAKHYANAGAR</t>
  </si>
  <si>
    <t>MAHIMA MOTORS</t>
  </si>
  <si>
    <t>09/6/2025</t>
  </si>
  <si>
    <t>PL/JA/04907</t>
  </si>
  <si>
    <t>LAXMI NRUSINGHNATH IRON AND HARDWARE</t>
  </si>
  <si>
    <t>PL/JA/04918</t>
  </si>
  <si>
    <t>98</t>
  </si>
  <si>
    <t>RATH PAINTS</t>
  </si>
  <si>
    <t>PL/JA/04919</t>
  </si>
  <si>
    <t>100</t>
  </si>
  <si>
    <t>ASKA</t>
  </si>
  <si>
    <t>NEW BALAJI ENTERPRISE</t>
  </si>
  <si>
    <t>PL/JA/04932</t>
  </si>
  <si>
    <t>SHREE KRISHNA COLOURS</t>
  </si>
  <si>
    <t>PL/JA/04951</t>
  </si>
  <si>
    <t>B K AGENCIES JEYPORE</t>
  </si>
  <si>
    <t>10/6/2025</t>
  </si>
  <si>
    <t>PL/JA/04952</t>
  </si>
  <si>
    <t>97</t>
  </si>
  <si>
    <t>KRISHNA TRADERS</t>
  </si>
  <si>
    <t>PL/JA/05018</t>
  </si>
  <si>
    <t>106</t>
  </si>
  <si>
    <t>PRATHI HARDWARE STORES</t>
  </si>
  <si>
    <t>11/6/2025</t>
  </si>
  <si>
    <t>PL/JA/04971</t>
  </si>
  <si>
    <t>103</t>
  </si>
  <si>
    <t>SATYANARAYAN TRADERS</t>
  </si>
  <si>
    <t>PL/JA/04981</t>
  </si>
  <si>
    <t>105</t>
  </si>
  <si>
    <t>HALDI</t>
  </si>
  <si>
    <t>ANNAPURNA AGENCY</t>
  </si>
  <si>
    <t>PL/JA/04994</t>
  </si>
  <si>
    <t>104</t>
  </si>
  <si>
    <t xml:space="preserve">MAA HARDWARE </t>
  </si>
  <si>
    <t>13/6/2025</t>
  </si>
  <si>
    <t>PL/JA/05087</t>
  </si>
  <si>
    <t>110</t>
  </si>
  <si>
    <t>MAA NARAYANI PAINTS</t>
  </si>
  <si>
    <t>PL/JA/05094</t>
  </si>
  <si>
    <t>109</t>
  </si>
  <si>
    <t>SRI LAXMI FURNITURE</t>
  </si>
  <si>
    <t>PL/JA/05095</t>
  </si>
  <si>
    <t>108</t>
  </si>
  <si>
    <t xml:space="preserve">MANIKESWARI HARDWARE </t>
  </si>
  <si>
    <t>PL/JA/05114</t>
  </si>
  <si>
    <t>111</t>
  </si>
  <si>
    <t>RAMBAG</t>
  </si>
  <si>
    <t>MAA SANTOSHI HARDWARE AND PAINTS</t>
  </si>
  <si>
    <t>16/6/2025</t>
  </si>
  <si>
    <t>PL/JA/05197</t>
  </si>
  <si>
    <t>112</t>
  </si>
  <si>
    <t>JAGANNATH ENTERPRISES</t>
  </si>
  <si>
    <t>PL/JA/05383</t>
  </si>
  <si>
    <t>113</t>
  </si>
  <si>
    <t>SHYAMKHUNTA</t>
  </si>
  <si>
    <t>SUBARNA ENTERPRISES</t>
  </si>
  <si>
    <t>21/6/2025</t>
  </si>
  <si>
    <t>PL/JA/05488</t>
  </si>
  <si>
    <t>119</t>
  </si>
  <si>
    <t>PL/JA/05493</t>
  </si>
  <si>
    <t>118</t>
  </si>
  <si>
    <t>MAA HARDWARE</t>
  </si>
  <si>
    <t>PL/JA/05494</t>
  </si>
  <si>
    <t>117</t>
  </si>
  <si>
    <t>DHANPUR</t>
  </si>
  <si>
    <t>PL/JA/05504</t>
  </si>
  <si>
    <t>120</t>
  </si>
  <si>
    <t>PL/JA/05528</t>
  </si>
  <si>
    <t>121</t>
  </si>
  <si>
    <t>UTKAL HARDWARE STORE</t>
  </si>
  <si>
    <t>PL/JA/05531</t>
  </si>
  <si>
    <t>116</t>
  </si>
  <si>
    <t>JAI BALAJI PAINTS PLYWOOD</t>
  </si>
  <si>
    <t>22/6/2025</t>
  </si>
  <si>
    <t>PL/JA/05534</t>
  </si>
  <si>
    <t>115</t>
  </si>
  <si>
    <t>25/6/2025</t>
  </si>
  <si>
    <t>PL/JA/05808</t>
  </si>
  <si>
    <t>123</t>
  </si>
  <si>
    <t xml:space="preserve">JAY MAA LAXMI HARDWARE </t>
  </si>
  <si>
    <t>26/6/2025</t>
  </si>
  <si>
    <t>PL/JA/05822</t>
  </si>
  <si>
    <t>125</t>
  </si>
  <si>
    <t>SAHOO AND SONS</t>
  </si>
  <si>
    <t>PL/JA/05878</t>
  </si>
  <si>
    <t>124</t>
  </si>
  <si>
    <t>PL/JA/05882</t>
  </si>
  <si>
    <t>30/6/2025</t>
  </si>
  <si>
    <t>PL/JA/06100</t>
  </si>
  <si>
    <t>126</t>
  </si>
  <si>
    <t>PL/JA/06112</t>
  </si>
  <si>
    <t>129</t>
  </si>
  <si>
    <t>PL/JA/06113</t>
  </si>
  <si>
    <t>127</t>
  </si>
  <si>
    <t>BJS ENTERPRISES</t>
  </si>
  <si>
    <t>cancelled  double lr issue</t>
  </si>
  <si>
    <t>(RUPEES ONE LAKH FIFTY THREE THOUSAND TWELVE ONLY)</t>
  </si>
  <si>
    <t>Bill Date : 30/06/2025
Bill NO : 9085
Total Amount: 153012.00</t>
  </si>
  <si>
    <t>Thanking you for your business.
PRAGATI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</si>
</sst>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>
    <font>
      <sz val="11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vertical="top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right" vertical="top"/>
    </xf>
    <xf numFmtId="0" fontId="0" fillId="0" borderId="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17" xfId="0" applyNumberFormat="1" applyFont="1" applyBorder="1" applyAlignment="1">
      <alignment vertical="center"/>
    </xf>
    <xf numFmtId="0" fontId="0" fillId="0" borderId="17" xfId="0" applyNumberFormat="1" applyFont="1" applyFill="1" applyBorder="1" applyAlignment="1">
      <alignment vertical="center"/>
    </xf>
    <xf numFmtId="164" fontId="0" fillId="0" borderId="17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4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0" fontId="0" fillId="3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0" fillId="3" borderId="4" xfId="0" applyNumberFormat="1" applyFont="1" applyFill="1" applyBorder="1" applyAlignment="1">
      <alignment vertical="center"/>
    </xf>
    <xf numFmtId="0" fontId="0" fillId="3" borderId="2" xfId="0" applyNumberFormat="1" applyFont="1" applyFill="1" applyBorder="1" applyAlignment="1">
      <alignment vertical="center"/>
    </xf>
    <xf numFmtId="0" fontId="1" fillId="3" borderId="0" xfId="0" applyNumberFormat="1" applyFont="1" applyFill="1" applyAlignment="1">
      <alignment horizontal="center" vertical="center"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right" vertical="top"/>
    </xf>
    <xf numFmtId="0" fontId="1" fillId="0" borderId="10" xfId="0" applyNumberFormat="1" applyFont="1" applyBorder="1" applyAlignment="1">
      <alignment horizontal="right" vertical="top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9526</xdr:rowOff>
    </xdr:from>
    <xdr:to>
      <xdr:col>7</xdr:col>
      <xdr:colOff>219075</xdr:colOff>
      <xdr:row>1</xdr:row>
      <xdr:rowOff>895350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14301"/>
          <a:ext cx="4124326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tabSelected="1" topLeftCell="A28" workbookViewId="0">
      <selection activeCell="T39" sqref="T39"/>
    </sheetView>
  </sheetViews>
  <sheetFormatPr defaultRowHeight="15"/>
  <cols>
    <col min="1" max="1" width="2" style="1" customWidth="1"/>
    <col min="2" max="2" width="4.5703125" style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7.5703125" style="1" customWidth="1"/>
    <col min="8" max="8" width="5.42578125" style="1" bestFit="1" customWidth="1"/>
    <col min="9" max="9" width="9.28515625" style="5" customWidth="1"/>
    <col min="10" max="10" width="5.42578125" style="2" bestFit="1" customWidth="1"/>
    <col min="11" max="11" width="7.5703125" style="2" bestFit="1" customWidth="1"/>
    <col min="12" max="12" width="6.42578125" style="2" bestFit="1" customWidth="1"/>
    <col min="13" max="13" width="9.5703125" style="2" bestFit="1" customWidth="1"/>
    <col min="14" max="14" width="42.7109375" style="1" bestFit="1" customWidth="1"/>
    <col min="15" max="15" width="9.5703125" style="1" bestFit="1" customWidth="1"/>
    <col min="16" max="16384" width="9.140625" style="1"/>
  </cols>
  <sheetData>
    <row r="1" spans="2:15" ht="8.25" customHeight="1" thickBot="1"/>
    <row r="2" spans="2:15" ht="76.5" customHeight="1" thickBot="1">
      <c r="B2" s="55"/>
      <c r="C2" s="56"/>
      <c r="D2" s="56"/>
      <c r="E2" s="56"/>
      <c r="F2" s="56"/>
      <c r="G2" s="56"/>
      <c r="H2" s="56"/>
      <c r="I2" s="52" t="s">
        <v>26</v>
      </c>
      <c r="J2" s="53"/>
      <c r="K2" s="53"/>
      <c r="L2" s="53"/>
      <c r="M2" s="54"/>
    </row>
    <row r="3" spans="2:15" ht="73.5" customHeight="1" thickBot="1">
      <c r="B3" s="57" t="s">
        <v>25</v>
      </c>
      <c r="C3" s="58"/>
      <c r="D3" s="58"/>
      <c r="E3" s="58"/>
      <c r="F3" s="58"/>
      <c r="G3" s="58"/>
      <c r="H3" s="59"/>
      <c r="I3" s="52" t="s">
        <v>140</v>
      </c>
      <c r="J3" s="53"/>
      <c r="K3" s="53"/>
      <c r="L3" s="53"/>
      <c r="M3" s="54"/>
      <c r="N3" s="2"/>
      <c r="O3" s="2"/>
    </row>
    <row r="4" spans="2:15" s="4" customFormat="1" ht="15.95" customHeight="1" thickBot="1">
      <c r="B4" s="6" t="s">
        <v>13</v>
      </c>
      <c r="C4" s="7" t="s">
        <v>4</v>
      </c>
      <c r="D4" s="7" t="s">
        <v>14</v>
      </c>
      <c r="E4" s="7" t="s">
        <v>27</v>
      </c>
      <c r="F4" s="7" t="s">
        <v>5</v>
      </c>
      <c r="G4" s="8" t="s">
        <v>6</v>
      </c>
      <c r="H4" s="7" t="s">
        <v>7</v>
      </c>
      <c r="I4" s="9" t="s">
        <v>0</v>
      </c>
      <c r="J4" s="10" t="s">
        <v>8</v>
      </c>
      <c r="K4" s="10" t="s">
        <v>10</v>
      </c>
      <c r="L4" s="10" t="s">
        <v>11</v>
      </c>
      <c r="M4" s="11" t="s">
        <v>12</v>
      </c>
      <c r="N4" s="16" t="s">
        <v>35</v>
      </c>
    </row>
    <row r="5" spans="2:15" s="27" customFormat="1" ht="30">
      <c r="B5" s="19">
        <v>1</v>
      </c>
      <c r="C5" s="20" t="s">
        <v>36</v>
      </c>
      <c r="D5" s="20" t="s">
        <v>37</v>
      </c>
      <c r="E5" s="20" t="s">
        <v>38</v>
      </c>
      <c r="F5" s="21" t="s">
        <v>9</v>
      </c>
      <c r="G5" s="22" t="s">
        <v>39</v>
      </c>
      <c r="H5" s="20">
        <v>124</v>
      </c>
      <c r="I5" s="23">
        <v>2456</v>
      </c>
      <c r="J5" s="24">
        <v>4.8</v>
      </c>
      <c r="K5" s="24">
        <f t="shared" ref="K5:K35" si="0">H5*12</f>
        <v>1488</v>
      </c>
      <c r="L5" s="24">
        <v>35</v>
      </c>
      <c r="M5" s="25">
        <f t="shared" ref="M5:M35" si="1">I5*J5+K5+L5</f>
        <v>13311.8</v>
      </c>
      <c r="N5" s="26" t="s">
        <v>40</v>
      </c>
    </row>
    <row r="6" spans="2:15" s="27" customFormat="1" ht="15.95" customHeight="1">
      <c r="B6" s="19">
        <f>B5+1</f>
        <v>2</v>
      </c>
      <c r="C6" s="20" t="s">
        <v>41</v>
      </c>
      <c r="D6" s="20" t="s">
        <v>42</v>
      </c>
      <c r="E6" s="20" t="s">
        <v>21</v>
      </c>
      <c r="F6" s="21" t="s">
        <v>9</v>
      </c>
      <c r="G6" s="20" t="s">
        <v>43</v>
      </c>
      <c r="H6" s="20">
        <v>114</v>
      </c>
      <c r="I6" s="23">
        <v>3392</v>
      </c>
      <c r="J6" s="24">
        <v>1.5</v>
      </c>
      <c r="K6" s="24">
        <f t="shared" si="0"/>
        <v>1368</v>
      </c>
      <c r="L6" s="24">
        <v>35</v>
      </c>
      <c r="M6" s="25">
        <f t="shared" si="1"/>
        <v>6491</v>
      </c>
      <c r="N6" s="26" t="s">
        <v>44</v>
      </c>
    </row>
    <row r="7" spans="2:15" s="27" customFormat="1" ht="15.95" customHeight="1">
      <c r="B7" s="19">
        <f t="shared" ref="B7:B35" si="2">B6+1</f>
        <v>3</v>
      </c>
      <c r="C7" s="20" t="s">
        <v>45</v>
      </c>
      <c r="D7" s="20" t="s">
        <v>46</v>
      </c>
      <c r="E7" s="20" t="s">
        <v>23</v>
      </c>
      <c r="F7" s="21" t="s">
        <v>9</v>
      </c>
      <c r="G7" s="20" t="s">
        <v>18</v>
      </c>
      <c r="H7" s="20">
        <v>88</v>
      </c>
      <c r="I7" s="23">
        <v>2160</v>
      </c>
      <c r="J7" s="24">
        <v>2.75</v>
      </c>
      <c r="K7" s="24">
        <f t="shared" si="0"/>
        <v>1056</v>
      </c>
      <c r="L7" s="24">
        <v>35</v>
      </c>
      <c r="M7" s="25">
        <f t="shared" si="1"/>
        <v>7031</v>
      </c>
      <c r="N7" s="26" t="s">
        <v>47</v>
      </c>
    </row>
    <row r="8" spans="2:15" s="27" customFormat="1" ht="15.95" customHeight="1">
      <c r="B8" s="19">
        <f t="shared" si="2"/>
        <v>4</v>
      </c>
      <c r="C8" s="20" t="s">
        <v>45</v>
      </c>
      <c r="D8" s="20" t="s">
        <v>48</v>
      </c>
      <c r="E8" s="20" t="s">
        <v>49</v>
      </c>
      <c r="F8" s="21" t="s">
        <v>9</v>
      </c>
      <c r="G8" s="20" t="s">
        <v>3</v>
      </c>
      <c r="H8" s="20">
        <v>204</v>
      </c>
      <c r="I8" s="23">
        <v>4532</v>
      </c>
      <c r="J8" s="24">
        <v>1.5</v>
      </c>
      <c r="K8" s="24">
        <f t="shared" si="0"/>
        <v>2448</v>
      </c>
      <c r="L8" s="24">
        <v>35</v>
      </c>
      <c r="M8" s="25">
        <f t="shared" si="1"/>
        <v>9281</v>
      </c>
      <c r="N8" s="26" t="s">
        <v>50</v>
      </c>
    </row>
    <row r="9" spans="2:15" s="27" customFormat="1" ht="15.95" customHeight="1">
      <c r="B9" s="19">
        <f t="shared" si="2"/>
        <v>5</v>
      </c>
      <c r="C9" s="20" t="s">
        <v>45</v>
      </c>
      <c r="D9" s="20" t="s">
        <v>51</v>
      </c>
      <c r="E9" s="20" t="s">
        <v>52</v>
      </c>
      <c r="F9" s="21" t="s">
        <v>9</v>
      </c>
      <c r="G9" s="20" t="s">
        <v>53</v>
      </c>
      <c r="H9" s="20">
        <v>26</v>
      </c>
      <c r="I9" s="23">
        <v>568</v>
      </c>
      <c r="J9" s="24">
        <v>2.75</v>
      </c>
      <c r="K9" s="24">
        <f t="shared" si="0"/>
        <v>312</v>
      </c>
      <c r="L9" s="24">
        <v>35</v>
      </c>
      <c r="M9" s="25">
        <f t="shared" si="1"/>
        <v>1909</v>
      </c>
      <c r="N9" s="26" t="s">
        <v>54</v>
      </c>
    </row>
    <row r="10" spans="2:15" s="27" customFormat="1" ht="15.95" customHeight="1">
      <c r="B10" s="19">
        <f t="shared" si="2"/>
        <v>6</v>
      </c>
      <c r="C10" s="20" t="s">
        <v>45</v>
      </c>
      <c r="D10" s="20" t="s">
        <v>55</v>
      </c>
      <c r="E10" s="20" t="s">
        <v>24</v>
      </c>
      <c r="F10" s="21" t="s">
        <v>9</v>
      </c>
      <c r="G10" s="20" t="s">
        <v>28</v>
      </c>
      <c r="H10" s="20">
        <v>30</v>
      </c>
      <c r="I10" s="23">
        <v>506</v>
      </c>
      <c r="J10" s="24">
        <v>1.5</v>
      </c>
      <c r="K10" s="24">
        <f t="shared" si="0"/>
        <v>360</v>
      </c>
      <c r="L10" s="24">
        <v>35</v>
      </c>
      <c r="M10" s="25">
        <f t="shared" si="1"/>
        <v>1154</v>
      </c>
      <c r="N10" s="26" t="s">
        <v>56</v>
      </c>
    </row>
    <row r="11" spans="2:15" s="27" customFormat="1" ht="15.95" customHeight="1">
      <c r="B11" s="19">
        <f t="shared" si="2"/>
        <v>7</v>
      </c>
      <c r="C11" s="20" t="s">
        <v>45</v>
      </c>
      <c r="D11" s="20" t="s">
        <v>57</v>
      </c>
      <c r="E11" s="20" t="s">
        <v>22</v>
      </c>
      <c r="F11" s="21" t="s">
        <v>9</v>
      </c>
      <c r="G11" s="20" t="s">
        <v>1</v>
      </c>
      <c r="H11" s="20">
        <v>134</v>
      </c>
      <c r="I11" s="23">
        <v>2897</v>
      </c>
      <c r="J11" s="24">
        <v>4.8</v>
      </c>
      <c r="K11" s="24">
        <f t="shared" si="0"/>
        <v>1608</v>
      </c>
      <c r="L11" s="24">
        <v>35</v>
      </c>
      <c r="M11" s="25">
        <f t="shared" si="1"/>
        <v>15548.6</v>
      </c>
      <c r="N11" s="26" t="s">
        <v>58</v>
      </c>
    </row>
    <row r="12" spans="2:15" s="27" customFormat="1" ht="15.95" customHeight="1">
      <c r="B12" s="19">
        <f t="shared" si="2"/>
        <v>8</v>
      </c>
      <c r="C12" s="20" t="s">
        <v>59</v>
      </c>
      <c r="D12" s="20" t="s">
        <v>60</v>
      </c>
      <c r="E12" s="20" t="s">
        <v>61</v>
      </c>
      <c r="F12" s="21" t="s">
        <v>9</v>
      </c>
      <c r="G12" s="20" t="s">
        <v>29</v>
      </c>
      <c r="H12" s="20">
        <v>85</v>
      </c>
      <c r="I12" s="23">
        <v>2067</v>
      </c>
      <c r="J12" s="24">
        <v>4.8</v>
      </c>
      <c r="K12" s="24">
        <f t="shared" si="0"/>
        <v>1020</v>
      </c>
      <c r="L12" s="24">
        <v>35</v>
      </c>
      <c r="M12" s="25">
        <f t="shared" si="1"/>
        <v>10976.6</v>
      </c>
      <c r="N12" s="26" t="s">
        <v>62</v>
      </c>
    </row>
    <row r="13" spans="2:15" s="27" customFormat="1" ht="15.95" customHeight="1">
      <c r="B13" s="19">
        <f t="shared" si="2"/>
        <v>9</v>
      </c>
      <c r="C13" s="20" t="s">
        <v>59</v>
      </c>
      <c r="D13" s="20" t="s">
        <v>63</v>
      </c>
      <c r="E13" s="20" t="s">
        <v>64</v>
      </c>
      <c r="F13" s="21" t="s">
        <v>9</v>
      </c>
      <c r="G13" s="20" t="s">
        <v>2</v>
      </c>
      <c r="H13" s="20">
        <v>12</v>
      </c>
      <c r="I13" s="23">
        <v>117</v>
      </c>
      <c r="J13" s="24">
        <v>2.75</v>
      </c>
      <c r="K13" s="24">
        <f t="shared" si="0"/>
        <v>144</v>
      </c>
      <c r="L13" s="24">
        <v>35</v>
      </c>
      <c r="M13" s="25">
        <f t="shared" si="1"/>
        <v>500.75</v>
      </c>
      <c r="N13" s="26" t="s">
        <v>65</v>
      </c>
    </row>
    <row r="14" spans="2:15" s="27" customFormat="1" ht="15.95" customHeight="1">
      <c r="B14" s="19">
        <f t="shared" si="2"/>
        <v>10</v>
      </c>
      <c r="C14" s="20" t="s">
        <v>66</v>
      </c>
      <c r="D14" s="20" t="s">
        <v>67</v>
      </c>
      <c r="E14" s="20" t="s">
        <v>68</v>
      </c>
      <c r="F14" s="21" t="s">
        <v>9</v>
      </c>
      <c r="G14" s="20" t="s">
        <v>16</v>
      </c>
      <c r="H14" s="20">
        <v>64</v>
      </c>
      <c r="I14" s="23">
        <v>771</v>
      </c>
      <c r="J14" s="24">
        <v>3.8</v>
      </c>
      <c r="K14" s="24">
        <f t="shared" si="0"/>
        <v>768</v>
      </c>
      <c r="L14" s="24">
        <v>35</v>
      </c>
      <c r="M14" s="25">
        <f t="shared" si="1"/>
        <v>3732.7999999999997</v>
      </c>
      <c r="N14" s="26" t="s">
        <v>69</v>
      </c>
    </row>
    <row r="15" spans="2:15" s="27" customFormat="1" ht="15.95" customHeight="1">
      <c r="B15" s="19">
        <f t="shared" si="2"/>
        <v>11</v>
      </c>
      <c r="C15" s="20" t="s">
        <v>66</v>
      </c>
      <c r="D15" s="20" t="s">
        <v>70</v>
      </c>
      <c r="E15" s="20" t="s">
        <v>71</v>
      </c>
      <c r="F15" s="21" t="s">
        <v>9</v>
      </c>
      <c r="G15" s="20" t="s">
        <v>72</v>
      </c>
      <c r="H15" s="20">
        <v>50</v>
      </c>
      <c r="I15" s="23">
        <v>494</v>
      </c>
      <c r="J15" s="24">
        <v>4.5</v>
      </c>
      <c r="K15" s="24">
        <f t="shared" si="0"/>
        <v>600</v>
      </c>
      <c r="L15" s="24">
        <v>35</v>
      </c>
      <c r="M15" s="25">
        <f t="shared" si="1"/>
        <v>2858</v>
      </c>
      <c r="N15" s="26" t="s">
        <v>73</v>
      </c>
    </row>
    <row r="16" spans="2:15" s="27" customFormat="1" ht="15.95" customHeight="1">
      <c r="B16" s="19">
        <f t="shared" si="2"/>
        <v>12</v>
      </c>
      <c r="C16" s="20" t="s">
        <v>66</v>
      </c>
      <c r="D16" s="20" t="s">
        <v>74</v>
      </c>
      <c r="E16" s="20" t="s">
        <v>75</v>
      </c>
      <c r="F16" s="21" t="s">
        <v>9</v>
      </c>
      <c r="G16" s="20" t="s">
        <v>30</v>
      </c>
      <c r="H16" s="20">
        <v>85</v>
      </c>
      <c r="I16" s="23">
        <v>1583</v>
      </c>
      <c r="J16" s="24">
        <v>2.75</v>
      </c>
      <c r="K16" s="24">
        <f t="shared" si="0"/>
        <v>1020</v>
      </c>
      <c r="L16" s="24">
        <v>35</v>
      </c>
      <c r="M16" s="25">
        <f t="shared" si="1"/>
        <v>5408.25</v>
      </c>
      <c r="N16" s="26" t="s">
        <v>76</v>
      </c>
    </row>
    <row r="17" spans="2:14" s="27" customFormat="1" ht="15.95" customHeight="1">
      <c r="B17" s="19">
        <f t="shared" si="2"/>
        <v>13</v>
      </c>
      <c r="C17" s="20" t="s">
        <v>77</v>
      </c>
      <c r="D17" s="20" t="s">
        <v>78</v>
      </c>
      <c r="E17" s="20" t="s">
        <v>79</v>
      </c>
      <c r="F17" s="21" t="s">
        <v>9</v>
      </c>
      <c r="G17" s="20" t="s">
        <v>32</v>
      </c>
      <c r="H17" s="20">
        <v>15</v>
      </c>
      <c r="I17" s="23">
        <v>155</v>
      </c>
      <c r="J17" s="24">
        <v>1.5</v>
      </c>
      <c r="K17" s="24">
        <f t="shared" si="0"/>
        <v>180</v>
      </c>
      <c r="L17" s="24">
        <v>35</v>
      </c>
      <c r="M17" s="25">
        <f t="shared" si="1"/>
        <v>447.5</v>
      </c>
      <c r="N17" s="26" t="s">
        <v>80</v>
      </c>
    </row>
    <row r="18" spans="2:14" s="27" customFormat="1" ht="15.95" customHeight="1">
      <c r="B18" s="19">
        <f t="shared" si="2"/>
        <v>14</v>
      </c>
      <c r="C18" s="20" t="s">
        <v>77</v>
      </c>
      <c r="D18" s="20" t="s">
        <v>81</v>
      </c>
      <c r="E18" s="20" t="s">
        <v>82</v>
      </c>
      <c r="F18" s="21" t="s">
        <v>9</v>
      </c>
      <c r="G18" s="20" t="s">
        <v>17</v>
      </c>
      <c r="H18" s="20">
        <v>69</v>
      </c>
      <c r="I18" s="23">
        <v>1324</v>
      </c>
      <c r="J18" s="24">
        <v>2.75</v>
      </c>
      <c r="K18" s="24">
        <f t="shared" si="0"/>
        <v>828</v>
      </c>
      <c r="L18" s="24">
        <v>35</v>
      </c>
      <c r="M18" s="25">
        <f t="shared" si="1"/>
        <v>4504</v>
      </c>
      <c r="N18" s="26" t="s">
        <v>83</v>
      </c>
    </row>
    <row r="19" spans="2:14" s="27" customFormat="1" ht="15.95" customHeight="1">
      <c r="B19" s="19">
        <f t="shared" si="2"/>
        <v>15</v>
      </c>
      <c r="C19" s="20" t="s">
        <v>77</v>
      </c>
      <c r="D19" s="20" t="s">
        <v>84</v>
      </c>
      <c r="E19" s="20" t="s">
        <v>85</v>
      </c>
      <c r="F19" s="21" t="s">
        <v>9</v>
      </c>
      <c r="G19" s="20" t="s">
        <v>2</v>
      </c>
      <c r="H19" s="20">
        <v>25</v>
      </c>
      <c r="I19" s="23">
        <v>413</v>
      </c>
      <c r="J19" s="24">
        <v>2.75</v>
      </c>
      <c r="K19" s="24">
        <f t="shared" si="0"/>
        <v>300</v>
      </c>
      <c r="L19" s="24">
        <v>35</v>
      </c>
      <c r="M19" s="25">
        <f t="shared" si="1"/>
        <v>1470.75</v>
      </c>
      <c r="N19" s="26" t="s">
        <v>86</v>
      </c>
    </row>
    <row r="20" spans="2:14" s="27" customFormat="1" ht="15.95" customHeight="1">
      <c r="B20" s="19">
        <f t="shared" si="2"/>
        <v>16</v>
      </c>
      <c r="C20" s="20" t="s">
        <v>77</v>
      </c>
      <c r="D20" s="20" t="s">
        <v>87</v>
      </c>
      <c r="E20" s="20" t="s">
        <v>88</v>
      </c>
      <c r="F20" s="21" t="s">
        <v>9</v>
      </c>
      <c r="G20" s="20" t="s">
        <v>89</v>
      </c>
      <c r="H20" s="20">
        <v>46</v>
      </c>
      <c r="I20" s="23">
        <v>585</v>
      </c>
      <c r="J20" s="24">
        <v>1.5</v>
      </c>
      <c r="K20" s="24">
        <f t="shared" si="0"/>
        <v>552</v>
      </c>
      <c r="L20" s="24">
        <v>35</v>
      </c>
      <c r="M20" s="25">
        <f t="shared" si="1"/>
        <v>1464.5</v>
      </c>
      <c r="N20" s="26" t="s">
        <v>90</v>
      </c>
    </row>
    <row r="21" spans="2:14" s="27" customFormat="1" ht="15.95" customHeight="1">
      <c r="B21" s="19">
        <f t="shared" si="2"/>
        <v>17</v>
      </c>
      <c r="C21" s="20" t="s">
        <v>91</v>
      </c>
      <c r="D21" s="20" t="s">
        <v>92</v>
      </c>
      <c r="E21" s="20" t="s">
        <v>93</v>
      </c>
      <c r="F21" s="21" t="s">
        <v>9</v>
      </c>
      <c r="G21" s="20" t="s">
        <v>15</v>
      </c>
      <c r="H21" s="20">
        <v>49</v>
      </c>
      <c r="I21" s="23">
        <v>872</v>
      </c>
      <c r="J21" s="24">
        <v>4.8</v>
      </c>
      <c r="K21" s="24">
        <f t="shared" si="0"/>
        <v>588</v>
      </c>
      <c r="L21" s="24">
        <v>35</v>
      </c>
      <c r="M21" s="25">
        <f t="shared" si="1"/>
        <v>4808.5999999999995</v>
      </c>
      <c r="N21" s="26" t="s">
        <v>94</v>
      </c>
    </row>
    <row r="22" spans="2:14" s="27" customFormat="1" ht="15.95" customHeight="1">
      <c r="B22" s="19">
        <f t="shared" si="2"/>
        <v>18</v>
      </c>
      <c r="C22" s="20" t="s">
        <v>91</v>
      </c>
      <c r="D22" s="20" t="s">
        <v>95</v>
      </c>
      <c r="E22" s="20" t="s">
        <v>96</v>
      </c>
      <c r="F22" s="21" t="s">
        <v>9</v>
      </c>
      <c r="G22" s="20" t="s">
        <v>97</v>
      </c>
      <c r="H22" s="20">
        <v>43</v>
      </c>
      <c r="I22" s="23">
        <v>955</v>
      </c>
      <c r="J22" s="24">
        <v>3.8</v>
      </c>
      <c r="K22" s="24">
        <f t="shared" si="0"/>
        <v>516</v>
      </c>
      <c r="L22" s="24">
        <v>35</v>
      </c>
      <c r="M22" s="25">
        <f t="shared" si="1"/>
        <v>4180</v>
      </c>
      <c r="N22" s="26" t="s">
        <v>98</v>
      </c>
    </row>
    <row r="23" spans="2:14" s="27" customFormat="1" ht="15.95" customHeight="1">
      <c r="B23" s="19">
        <f t="shared" si="2"/>
        <v>19</v>
      </c>
      <c r="C23" s="20" t="s">
        <v>99</v>
      </c>
      <c r="D23" s="20" t="s">
        <v>100</v>
      </c>
      <c r="E23" s="20" t="s">
        <v>101</v>
      </c>
      <c r="F23" s="21" t="s">
        <v>9</v>
      </c>
      <c r="G23" s="20" t="s">
        <v>2</v>
      </c>
      <c r="H23" s="20">
        <v>43</v>
      </c>
      <c r="I23" s="23">
        <v>1140</v>
      </c>
      <c r="J23" s="24">
        <v>2.75</v>
      </c>
      <c r="K23" s="24">
        <f t="shared" si="0"/>
        <v>516</v>
      </c>
      <c r="L23" s="24">
        <v>35</v>
      </c>
      <c r="M23" s="25">
        <f t="shared" si="1"/>
        <v>3686</v>
      </c>
      <c r="N23" s="26" t="s">
        <v>65</v>
      </c>
    </row>
    <row r="24" spans="2:14" s="27" customFormat="1" ht="15.95" customHeight="1">
      <c r="B24" s="19">
        <f t="shared" si="2"/>
        <v>20</v>
      </c>
      <c r="C24" s="20" t="s">
        <v>99</v>
      </c>
      <c r="D24" s="20" t="s">
        <v>102</v>
      </c>
      <c r="E24" s="20" t="s">
        <v>103</v>
      </c>
      <c r="F24" s="21" t="s">
        <v>9</v>
      </c>
      <c r="G24" s="20" t="s">
        <v>30</v>
      </c>
      <c r="H24" s="20">
        <v>56</v>
      </c>
      <c r="I24" s="23">
        <v>1601</v>
      </c>
      <c r="J24" s="24">
        <v>2.75</v>
      </c>
      <c r="K24" s="24">
        <f t="shared" si="0"/>
        <v>672</v>
      </c>
      <c r="L24" s="24">
        <v>35</v>
      </c>
      <c r="M24" s="25">
        <f t="shared" si="1"/>
        <v>5109.75</v>
      </c>
      <c r="N24" s="26" t="s">
        <v>104</v>
      </c>
    </row>
    <row r="25" spans="2:14" s="27" customFormat="1" ht="15.95" customHeight="1">
      <c r="B25" s="19">
        <f t="shared" si="2"/>
        <v>21</v>
      </c>
      <c r="C25" s="20" t="s">
        <v>99</v>
      </c>
      <c r="D25" s="20" t="s">
        <v>105</v>
      </c>
      <c r="E25" s="20" t="s">
        <v>106</v>
      </c>
      <c r="F25" s="21" t="s">
        <v>9</v>
      </c>
      <c r="G25" s="20" t="s">
        <v>107</v>
      </c>
      <c r="H25" s="20">
        <v>25</v>
      </c>
      <c r="I25" s="23">
        <v>678</v>
      </c>
      <c r="J25" s="24">
        <v>3.8</v>
      </c>
      <c r="K25" s="24">
        <f t="shared" si="0"/>
        <v>300</v>
      </c>
      <c r="L25" s="24">
        <v>35</v>
      </c>
      <c r="M25" s="25">
        <f t="shared" si="1"/>
        <v>2911.4</v>
      </c>
      <c r="N25" s="26" t="s">
        <v>98</v>
      </c>
    </row>
    <row r="26" spans="2:14" s="27" customFormat="1" ht="15.95" customHeight="1">
      <c r="B26" s="19">
        <f t="shared" si="2"/>
        <v>22</v>
      </c>
      <c r="C26" s="20" t="s">
        <v>99</v>
      </c>
      <c r="D26" s="20" t="s">
        <v>108</v>
      </c>
      <c r="E26" s="20" t="s">
        <v>109</v>
      </c>
      <c r="F26" s="21" t="s">
        <v>9</v>
      </c>
      <c r="G26" s="20" t="s">
        <v>16</v>
      </c>
      <c r="H26" s="20">
        <v>69</v>
      </c>
      <c r="I26" s="23">
        <v>2140.6999999999998</v>
      </c>
      <c r="J26" s="24">
        <v>3.8</v>
      </c>
      <c r="K26" s="24">
        <f t="shared" si="0"/>
        <v>828</v>
      </c>
      <c r="L26" s="24">
        <v>35</v>
      </c>
      <c r="M26" s="25">
        <f t="shared" si="1"/>
        <v>8997.66</v>
      </c>
      <c r="N26" s="26" t="s">
        <v>69</v>
      </c>
    </row>
    <row r="27" spans="2:14" s="27" customFormat="1" ht="15.95" customHeight="1">
      <c r="B27" s="19">
        <f t="shared" si="2"/>
        <v>23</v>
      </c>
      <c r="C27" s="20" t="s">
        <v>99</v>
      </c>
      <c r="D27" s="20" t="s">
        <v>110</v>
      </c>
      <c r="E27" s="20" t="s">
        <v>111</v>
      </c>
      <c r="F27" s="21" t="s">
        <v>9</v>
      </c>
      <c r="G27" s="20" t="s">
        <v>33</v>
      </c>
      <c r="H27" s="20">
        <v>100</v>
      </c>
      <c r="I27" s="23">
        <v>2943</v>
      </c>
      <c r="J27" s="24">
        <v>3.8</v>
      </c>
      <c r="K27" s="24">
        <f t="shared" si="0"/>
        <v>1200</v>
      </c>
      <c r="L27" s="24">
        <v>35</v>
      </c>
      <c r="M27" s="25">
        <f t="shared" si="1"/>
        <v>12418.4</v>
      </c>
      <c r="N27" s="26" t="s">
        <v>112</v>
      </c>
    </row>
    <row r="28" spans="2:14" s="27" customFormat="1" ht="15.95" customHeight="1">
      <c r="B28" s="19">
        <f t="shared" si="2"/>
        <v>24</v>
      </c>
      <c r="C28" s="20" t="s">
        <v>99</v>
      </c>
      <c r="D28" s="20" t="s">
        <v>113</v>
      </c>
      <c r="E28" s="20" t="s">
        <v>114</v>
      </c>
      <c r="F28" s="21" t="s">
        <v>9</v>
      </c>
      <c r="G28" s="20" t="s">
        <v>19</v>
      </c>
      <c r="H28" s="20">
        <v>16</v>
      </c>
      <c r="I28" s="23">
        <v>220</v>
      </c>
      <c r="J28" s="24">
        <v>2.75</v>
      </c>
      <c r="K28" s="24">
        <f t="shared" si="0"/>
        <v>192</v>
      </c>
      <c r="L28" s="24">
        <v>35</v>
      </c>
      <c r="M28" s="25">
        <f t="shared" si="1"/>
        <v>832</v>
      </c>
      <c r="N28" s="26" t="s">
        <v>115</v>
      </c>
    </row>
    <row r="29" spans="2:14" s="27" customFormat="1" ht="15.95" customHeight="1">
      <c r="B29" s="19">
        <f t="shared" si="2"/>
        <v>25</v>
      </c>
      <c r="C29" s="20" t="s">
        <v>116</v>
      </c>
      <c r="D29" s="20" t="s">
        <v>117</v>
      </c>
      <c r="E29" s="20" t="s">
        <v>118</v>
      </c>
      <c r="F29" s="21" t="s">
        <v>9</v>
      </c>
      <c r="G29" s="20" t="s">
        <v>1</v>
      </c>
      <c r="H29" s="20">
        <v>96</v>
      </c>
      <c r="I29" s="23">
        <v>2178</v>
      </c>
      <c r="J29" s="24">
        <v>4.8</v>
      </c>
      <c r="K29" s="24">
        <f t="shared" si="0"/>
        <v>1152</v>
      </c>
      <c r="L29" s="24">
        <v>35</v>
      </c>
      <c r="M29" s="25">
        <f t="shared" si="1"/>
        <v>11641.4</v>
      </c>
      <c r="N29" s="26" t="s">
        <v>58</v>
      </c>
    </row>
    <row r="30" spans="2:14" s="27" customFormat="1" ht="15.95" customHeight="1">
      <c r="B30" s="19">
        <f t="shared" si="2"/>
        <v>26</v>
      </c>
      <c r="C30" s="20" t="s">
        <v>119</v>
      </c>
      <c r="D30" s="20" t="s">
        <v>120</v>
      </c>
      <c r="E30" s="20" t="s">
        <v>121</v>
      </c>
      <c r="F30" s="21" t="s">
        <v>9</v>
      </c>
      <c r="G30" s="20" t="s">
        <v>31</v>
      </c>
      <c r="H30" s="20">
        <v>61</v>
      </c>
      <c r="I30" s="23">
        <v>1143</v>
      </c>
      <c r="J30" s="24">
        <v>2.75</v>
      </c>
      <c r="K30" s="24">
        <f t="shared" si="0"/>
        <v>732</v>
      </c>
      <c r="L30" s="24">
        <v>35</v>
      </c>
      <c r="M30" s="25">
        <f t="shared" si="1"/>
        <v>3910.25</v>
      </c>
      <c r="N30" s="26" t="s">
        <v>122</v>
      </c>
    </row>
    <row r="31" spans="2:14" s="27" customFormat="1" ht="15.95" customHeight="1">
      <c r="B31" s="19">
        <f t="shared" si="2"/>
        <v>27</v>
      </c>
      <c r="C31" s="20" t="s">
        <v>123</v>
      </c>
      <c r="D31" s="20" t="s">
        <v>124</v>
      </c>
      <c r="E31" s="20" t="s">
        <v>125</v>
      </c>
      <c r="F31" s="21" t="s">
        <v>9</v>
      </c>
      <c r="G31" s="20" t="s">
        <v>20</v>
      </c>
      <c r="H31" s="20">
        <v>33</v>
      </c>
      <c r="I31" s="23">
        <v>685</v>
      </c>
      <c r="J31" s="24">
        <v>1.5</v>
      </c>
      <c r="K31" s="24">
        <f t="shared" si="0"/>
        <v>396</v>
      </c>
      <c r="L31" s="24">
        <v>35</v>
      </c>
      <c r="M31" s="25">
        <f t="shared" si="1"/>
        <v>1458.5</v>
      </c>
      <c r="N31" s="26" t="s">
        <v>126</v>
      </c>
    </row>
    <row r="32" spans="2:14" s="45" customFormat="1" ht="15.95" customHeight="1">
      <c r="B32" s="19">
        <f t="shared" si="2"/>
        <v>28</v>
      </c>
      <c r="C32" s="40" t="s">
        <v>123</v>
      </c>
      <c r="D32" s="40" t="s">
        <v>127</v>
      </c>
      <c r="E32" s="40" t="s">
        <v>128</v>
      </c>
      <c r="F32" s="40" t="s">
        <v>9</v>
      </c>
      <c r="G32" s="40" t="s">
        <v>32</v>
      </c>
      <c r="H32" s="40">
        <v>7</v>
      </c>
      <c r="I32" s="41">
        <v>56</v>
      </c>
      <c r="J32" s="42">
        <v>1.5</v>
      </c>
      <c r="K32" s="42">
        <f t="shared" si="0"/>
        <v>84</v>
      </c>
      <c r="L32" s="42">
        <v>35</v>
      </c>
      <c r="M32" s="43">
        <f t="shared" si="1"/>
        <v>203</v>
      </c>
      <c r="N32" s="44" t="s">
        <v>80</v>
      </c>
    </row>
    <row r="33" spans="2:17" s="27" customFormat="1" ht="15.95" customHeight="1">
      <c r="B33" s="19">
        <f t="shared" si="2"/>
        <v>29</v>
      </c>
      <c r="C33" s="20" t="s">
        <v>130</v>
      </c>
      <c r="D33" s="20" t="s">
        <v>131</v>
      </c>
      <c r="E33" s="20" t="s">
        <v>132</v>
      </c>
      <c r="F33" s="21" t="s">
        <v>9</v>
      </c>
      <c r="G33" s="20" t="s">
        <v>3</v>
      </c>
      <c r="H33" s="20">
        <v>30</v>
      </c>
      <c r="I33" s="23">
        <v>566</v>
      </c>
      <c r="J33" s="24">
        <v>1.5</v>
      </c>
      <c r="K33" s="24">
        <f t="shared" si="0"/>
        <v>360</v>
      </c>
      <c r="L33" s="24">
        <v>35</v>
      </c>
      <c r="M33" s="25">
        <f t="shared" si="1"/>
        <v>1244</v>
      </c>
      <c r="N33" s="26" t="s">
        <v>50</v>
      </c>
    </row>
    <row r="34" spans="2:17" s="27" customFormat="1" ht="15.95" customHeight="1">
      <c r="B34" s="19">
        <f t="shared" si="2"/>
        <v>30</v>
      </c>
      <c r="C34" s="20" t="s">
        <v>130</v>
      </c>
      <c r="D34" s="20" t="s">
        <v>133</v>
      </c>
      <c r="E34" s="20" t="s">
        <v>134</v>
      </c>
      <c r="F34" s="21" t="s">
        <v>9</v>
      </c>
      <c r="G34" s="20" t="s">
        <v>17</v>
      </c>
      <c r="H34" s="20">
        <v>29</v>
      </c>
      <c r="I34" s="23">
        <v>403</v>
      </c>
      <c r="J34" s="24">
        <v>2.75</v>
      </c>
      <c r="K34" s="24">
        <f t="shared" si="0"/>
        <v>348</v>
      </c>
      <c r="L34" s="24">
        <v>35</v>
      </c>
      <c r="M34" s="25">
        <f t="shared" si="1"/>
        <v>1491.25</v>
      </c>
      <c r="N34" s="26" t="s">
        <v>83</v>
      </c>
    </row>
    <row r="35" spans="2:17" s="27" customFormat="1" ht="15.95" customHeight="1" thickBot="1">
      <c r="B35" s="19">
        <f t="shared" si="2"/>
        <v>31</v>
      </c>
      <c r="C35" s="28" t="s">
        <v>130</v>
      </c>
      <c r="D35" s="28" t="s">
        <v>135</v>
      </c>
      <c r="E35" s="28" t="s">
        <v>136</v>
      </c>
      <c r="F35" s="29" t="s">
        <v>9</v>
      </c>
      <c r="G35" s="28" t="s">
        <v>2</v>
      </c>
      <c r="H35" s="28">
        <v>43</v>
      </c>
      <c r="I35" s="30">
        <v>1265</v>
      </c>
      <c r="J35" s="31">
        <v>2.75</v>
      </c>
      <c r="K35" s="31">
        <f t="shared" si="0"/>
        <v>516</v>
      </c>
      <c r="L35" s="31">
        <v>35</v>
      </c>
      <c r="M35" s="32">
        <f t="shared" si="1"/>
        <v>4029.75</v>
      </c>
      <c r="N35" s="26" t="s">
        <v>137</v>
      </c>
    </row>
    <row r="36" spans="2:17" s="4" customFormat="1" ht="15.95" customHeight="1" thickBot="1">
      <c r="B36" s="60" t="s">
        <v>139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18">
        <f>ROUND(SUM(M5:M35),0)</f>
        <v>153012</v>
      </c>
      <c r="N36" s="13"/>
    </row>
    <row r="37" spans="2:17" s="4" customFormat="1" ht="15.95" customHeight="1" thickBot="1">
      <c r="B37" s="14"/>
      <c r="C37"/>
      <c r="D37"/>
      <c r="E37"/>
      <c r="F37"/>
      <c r="G37"/>
      <c r="H37" s="12">
        <f>SUM(H5:H35)</f>
        <v>1871</v>
      </c>
      <c r="I37" s="17">
        <f>SUM(I5:I35)</f>
        <v>40865.699999999997</v>
      </c>
      <c r="J37" s="15"/>
      <c r="K37" s="15"/>
      <c r="L37" s="15"/>
      <c r="M37" s="15"/>
      <c r="N37"/>
    </row>
    <row r="38" spans="2:17" s="3" customFormat="1" ht="33.75" customHeight="1" thickBot="1">
      <c r="B38" s="49" t="s">
        <v>34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/>
      <c r="Q38" s="4"/>
    </row>
    <row r="39" spans="2:17" s="3" customFormat="1" ht="46.5" customHeight="1" thickBot="1">
      <c r="B39" s="46" t="s">
        <v>141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8"/>
    </row>
    <row r="40" spans="2:17">
      <c r="N40" s="3"/>
    </row>
  </sheetData>
  <sortState ref="C4:M18">
    <sortCondition ref="C4:C18"/>
    <sortCondition ref="D4:D18"/>
  </sortState>
  <mergeCells count="7">
    <mergeCell ref="B39:M39"/>
    <mergeCell ref="B38:M38"/>
    <mergeCell ref="I2:M2"/>
    <mergeCell ref="I3:M3"/>
    <mergeCell ref="B2:H2"/>
    <mergeCell ref="B3:H3"/>
    <mergeCell ref="B36:L36"/>
  </mergeCells>
  <conditionalFormatting sqref="D4:D37">
    <cfRule type="duplicateValues" dxfId="5" priority="64"/>
  </conditionalFormatting>
  <conditionalFormatting sqref="E1:E1048576">
    <cfRule type="duplicateValues" dxfId="4" priority="1"/>
  </conditionalFormatting>
  <pageMargins left="0.15748031496062992" right="0.11811023622047245" top="0.31496062992125984" bottom="0.35433070866141736" header="0.19685039370078741" footer="0.15748031496062992"/>
  <pageSetup scale="9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Q15" sqref="Q15"/>
    </sheetView>
  </sheetViews>
  <sheetFormatPr defaultRowHeight="15"/>
  <cols>
    <col min="4" max="4" width="11.7109375" bestFit="1" customWidth="1"/>
    <col min="16" max="16" width="23.7109375" bestFit="1" customWidth="1"/>
  </cols>
  <sheetData>
    <row r="1" spans="2:16" ht="30.75" thickBot="1">
      <c r="B1" s="6" t="s">
        <v>13</v>
      </c>
      <c r="C1" s="7" t="s">
        <v>4</v>
      </c>
      <c r="D1" s="7" t="s">
        <v>14</v>
      </c>
      <c r="E1" s="7" t="s">
        <v>27</v>
      </c>
      <c r="F1" s="7" t="s">
        <v>5</v>
      </c>
      <c r="G1" s="8" t="s">
        <v>6</v>
      </c>
      <c r="H1" s="7" t="s">
        <v>7</v>
      </c>
      <c r="I1" s="9" t="s">
        <v>0</v>
      </c>
      <c r="J1" s="10" t="s">
        <v>8</v>
      </c>
      <c r="K1" s="10" t="s">
        <v>10</v>
      </c>
      <c r="L1" s="10" t="s">
        <v>11</v>
      </c>
      <c r="M1" s="11" t="s">
        <v>12</v>
      </c>
      <c r="N1" s="16" t="s">
        <v>35</v>
      </c>
    </row>
    <row r="2" spans="2:16" s="39" customFormat="1" ht="15.95" customHeight="1">
      <c r="B2" s="33">
        <v>29</v>
      </c>
      <c r="C2" s="34" t="s">
        <v>123</v>
      </c>
      <c r="D2" s="34" t="s">
        <v>129</v>
      </c>
      <c r="E2" s="34" t="s">
        <v>128</v>
      </c>
      <c r="F2" s="34" t="s">
        <v>9</v>
      </c>
      <c r="G2" s="34" t="s">
        <v>32</v>
      </c>
      <c r="H2" s="34">
        <v>7</v>
      </c>
      <c r="I2" s="35">
        <v>56</v>
      </c>
      <c r="J2" s="36">
        <v>1.5</v>
      </c>
      <c r="K2" s="36">
        <f>H2*12</f>
        <v>84</v>
      </c>
      <c r="L2" s="36">
        <v>35</v>
      </c>
      <c r="M2" s="37">
        <f>I2*J2+K2+L2</f>
        <v>203</v>
      </c>
      <c r="N2" s="38" t="s">
        <v>80</v>
      </c>
      <c r="P2" s="39" t="s">
        <v>138</v>
      </c>
    </row>
  </sheetData>
  <conditionalFormatting sqref="D2">
    <cfRule type="duplicateValues" dxfId="3" priority="4"/>
  </conditionalFormatting>
  <conditionalFormatting sqref="E2">
    <cfRule type="duplicateValues" dxfId="2" priority="3"/>
  </conditionalFormatting>
  <conditionalFormatting sqref="D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2025-07-22T08:41:14Z</cp:lastPrinted>
  <dcterms:created xsi:type="dcterms:W3CDTF">2023-10-09T12:38:08Z</dcterms:created>
  <dcterms:modified xsi:type="dcterms:W3CDTF">2025-07-22T08:41:15Z</dcterms:modified>
</cp:coreProperties>
</file>