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84A2C15-2CA3-4645-87E4-916E6809A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I5" i="1"/>
  <c r="L5" i="1" s="1"/>
  <c r="I6" i="1"/>
  <c r="I7" i="1"/>
  <c r="I8" i="1"/>
  <c r="I9" i="1"/>
  <c r="I10" i="1"/>
  <c r="I11" i="1"/>
  <c r="I12" i="1"/>
  <c r="I13" i="1"/>
  <c r="I14" i="1"/>
  <c r="I15" i="1"/>
  <c r="I16" i="1"/>
  <c r="I17" i="1"/>
  <c r="I4" i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4" i="1"/>
  <c r="L4" i="1" s="1"/>
  <c r="L18" i="1" s="1"/>
</calcChain>
</file>

<file path=xl/sharedStrings.xml><?xml version="1.0" encoding="utf-8"?>
<sst xmlns="http://schemas.openxmlformats.org/spreadsheetml/2006/main" count="88" uniqueCount="70">
  <si>
    <t>INVOICE
PRAGATI LOGISTICS,SAMANTA SAHI KHUNTIA LANE,8984191006
GST No:21AGHPB9356M1Z9</t>
  </si>
  <si>
    <t>02/8/2024</t>
  </si>
  <si>
    <t>541</t>
  </si>
  <si>
    <t>07/8/2024</t>
  </si>
  <si>
    <t>563</t>
  </si>
  <si>
    <t>08/8/2024</t>
  </si>
  <si>
    <t>16350</t>
  </si>
  <si>
    <t>09/8/2024</t>
  </si>
  <si>
    <t>366</t>
  </si>
  <si>
    <t>249</t>
  </si>
  <si>
    <t>30/8/2024</t>
  </si>
  <si>
    <t>865</t>
  </si>
  <si>
    <t>01/8/2024</t>
  </si>
  <si>
    <t>534</t>
  </si>
  <si>
    <t>20/8/2024</t>
  </si>
  <si>
    <t>635</t>
  </si>
  <si>
    <t>17/8/2024</t>
  </si>
  <si>
    <t>12899</t>
  </si>
  <si>
    <t>12810</t>
  </si>
  <si>
    <t>16407</t>
  </si>
  <si>
    <t>29/8/2024</t>
  </si>
  <si>
    <t>665</t>
  </si>
  <si>
    <t>19/8/2024</t>
  </si>
  <si>
    <t>631</t>
  </si>
  <si>
    <t>12863/12864</t>
  </si>
  <si>
    <t>Thanking you for your business.
PRAGATI LOGISTICS</t>
  </si>
  <si>
    <t>PL/DO/08697</t>
  </si>
  <si>
    <t>PL/DO/08789</t>
  </si>
  <si>
    <t>PL/DO/08920</t>
  </si>
  <si>
    <t>PL/DO/09028</t>
  </si>
  <si>
    <t>PL/DO/09029</t>
  </si>
  <si>
    <t>PL/DO/10694</t>
  </si>
  <si>
    <t>PL/DO/08453</t>
  </si>
  <si>
    <t>PL/DO/09752</t>
  </si>
  <si>
    <t>PL/DO/09534</t>
  </si>
  <si>
    <t>PL/DO/09544</t>
  </si>
  <si>
    <t>PL/DO/09562</t>
  </si>
  <si>
    <t>PL/DO/10534</t>
  </si>
  <si>
    <t>PL/MA/06815</t>
  </si>
  <si>
    <t>PL/MA/07480</t>
  </si>
  <si>
    <t>BALAKATI</t>
  </si>
  <si>
    <t>BHUBAN</t>
  </si>
  <si>
    <t>PARADEEP</t>
  </si>
  <si>
    <t>CHANDBALI</t>
  </si>
  <si>
    <t>BINJHARPUR</t>
  </si>
  <si>
    <t>CHANDIKHOL</t>
  </si>
  <si>
    <t>MUGUPAL</t>
  </si>
  <si>
    <t>SUKINDA</t>
  </si>
  <si>
    <t>KENDRAPARA</t>
  </si>
  <si>
    <t>NUAPATNA</t>
  </si>
  <si>
    <t>RAJ SUNAKHALA</t>
  </si>
  <si>
    <t>TIKABALI</t>
  </si>
  <si>
    <t>PURUSOTTAMPUR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</si>
  <si>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</si>
  <si>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</si>
  <si>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</si>
  <si>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</si>
  <si>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</si>
  <si>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</si>
  <si>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</si>
  <si>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</si>
  <si>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</si>
  <si>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</si>
  <si>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CH.</t>
  </si>
  <si>
    <t>AMT.</t>
  </si>
  <si>
    <t>CTC</t>
  </si>
  <si>
    <t>(RUPEES TEN THOUSAND TWO HUNDRED EIGHTY NINE ONLY)</t>
  </si>
  <si>
    <t>Kindly, verify &amp; confirm within 7 days, else GST will be filed by 20th SEPT, 2024. 
GST to be paid by Consignor under Reverse Charge Mechanism(RCM) as per GST.</t>
  </si>
  <si>
    <t xml:space="preserve">Bill Date:31/08/2024
Bill NO : 18588
Total Amount: 10289.00
</t>
  </si>
  <si>
    <t xml:space="preserve">GULMARG PRODUCTS
Address: HOLDING NO.366, WARD NO.13, NANDI SAHI,
CHOUDHURY BZAR-753001 ODISHA,9668199633
GST No:21AABFG1688F1ZR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</si>
</sst>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wrapText="1"/>
    </xf>
    <xf numFmtId="2" fontId="0" fillId="0" borderId="12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right" wrapText="1"/>
    </xf>
    <xf numFmtId="2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0" fontId="0" fillId="0" borderId="14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wrapText="1"/>
    </xf>
    <xf numFmtId="2" fontId="0" fillId="0" borderId="15" xfId="0" applyNumberFormat="1" applyFont="1" applyBorder="1" applyAlignment="1">
      <alignment wrapText="1"/>
    </xf>
    <xf numFmtId="2" fontId="0" fillId="0" borderId="16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6</xdr:col>
      <xdr:colOff>352426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4181476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150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  <row r="143">
          <cell r="B143" t="str">
            <v>CHANDANESWAR</v>
          </cell>
          <cell r="C143">
            <v>130</v>
          </cell>
        </row>
        <row r="144">
          <cell r="B144" t="str">
            <v>NTPC KANIHA</v>
          </cell>
          <cell r="C144">
            <v>110</v>
          </cell>
        </row>
        <row r="145">
          <cell r="B145" t="str">
            <v>RAJ SUNAKHALA</v>
          </cell>
          <cell r="C145">
            <v>100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V8" sqref="V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5.7109375" style="1" bestFit="1" customWidth="1"/>
    <col min="5" max="5" width="17" style="1" bestFit="1" customWidth="1"/>
    <col min="6" max="6" width="11.85546875" style="1" bestFit="1" customWidth="1"/>
    <col min="7" max="7" width="5.42578125" style="1" bestFit="1" customWidth="1"/>
    <col min="8" max="8" width="7.7109375" style="2" customWidth="1"/>
    <col min="9" max="9" width="6.5703125" style="2" customWidth="1"/>
    <col min="10" max="10" width="7.7109375" style="2" customWidth="1"/>
    <col min="11" max="11" width="7.1406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4"/>
    </row>
    <row r="2" spans="1:12" ht="74.25" customHeight="1">
      <c r="A2" s="25" t="s">
        <v>69</v>
      </c>
      <c r="B2" s="15"/>
      <c r="C2" s="15"/>
      <c r="D2" s="15"/>
      <c r="E2" s="15"/>
      <c r="F2" s="15"/>
      <c r="G2" s="15"/>
      <c r="H2" s="16"/>
      <c r="I2" s="17" t="s">
        <v>68</v>
      </c>
      <c r="J2" s="17"/>
      <c r="K2" s="17"/>
      <c r="L2" s="26"/>
    </row>
    <row r="3" spans="1:12" s="3" customFormat="1">
      <c r="A3" s="27" t="s">
        <v>53</v>
      </c>
      <c r="B3" s="5" t="s">
        <v>54</v>
      </c>
      <c r="C3" s="5" t="s">
        <v>55</v>
      </c>
      <c r="D3" s="9" t="s">
        <v>56</v>
      </c>
      <c r="E3" s="5" t="s">
        <v>57</v>
      </c>
      <c r="F3" s="5" t="s">
        <v>58</v>
      </c>
      <c r="G3" s="5" t="s">
        <v>59</v>
      </c>
      <c r="H3" s="7" t="s">
        <v>60</v>
      </c>
      <c r="I3" s="7" t="s">
        <v>61</v>
      </c>
      <c r="J3" s="7" t="s">
        <v>62</v>
      </c>
      <c r="K3" s="7" t="s">
        <v>63</v>
      </c>
      <c r="L3" s="28" t="s">
        <v>64</v>
      </c>
    </row>
    <row r="4" spans="1:12">
      <c r="A4" s="29">
        <v>1</v>
      </c>
      <c r="B4" s="4" t="s">
        <v>12</v>
      </c>
      <c r="C4" s="4" t="s">
        <v>32</v>
      </c>
      <c r="D4" s="8" t="s">
        <v>65</v>
      </c>
      <c r="E4" s="4" t="s">
        <v>46</v>
      </c>
      <c r="F4" s="4" t="s">
        <v>13</v>
      </c>
      <c r="G4" s="4">
        <v>9</v>
      </c>
      <c r="H4" s="6">
        <f>VLOOKUP(E4,'[1]GULMARG PRODUCT'!$B$4:$C$145,2,FALSE)</f>
        <v>100</v>
      </c>
      <c r="I4" s="6">
        <f>G4*2</f>
        <v>18</v>
      </c>
      <c r="J4" s="6">
        <v>108</v>
      </c>
      <c r="K4" s="6">
        <v>50</v>
      </c>
      <c r="L4" s="30">
        <f>G4*H4+I4+J4+K4</f>
        <v>1076</v>
      </c>
    </row>
    <row r="5" spans="1:12">
      <c r="A5" s="29">
        <v>2</v>
      </c>
      <c r="B5" s="4" t="s">
        <v>1</v>
      </c>
      <c r="C5" s="4" t="s">
        <v>26</v>
      </c>
      <c r="D5" s="8" t="s">
        <v>65</v>
      </c>
      <c r="E5" s="4" t="s">
        <v>40</v>
      </c>
      <c r="F5" s="4" t="s">
        <v>2</v>
      </c>
      <c r="G5" s="4">
        <v>4</v>
      </c>
      <c r="H5" s="6">
        <v>100</v>
      </c>
      <c r="I5" s="6">
        <f t="shared" ref="I5:I17" si="0">G5*2</f>
        <v>8</v>
      </c>
      <c r="J5" s="6">
        <v>60</v>
      </c>
      <c r="K5" s="6">
        <v>50</v>
      </c>
      <c r="L5" s="30">
        <f t="shared" ref="L5:L17" si="1">G5*H5+I5+J5+K5</f>
        <v>518</v>
      </c>
    </row>
    <row r="6" spans="1:12">
      <c r="A6" s="29">
        <v>3</v>
      </c>
      <c r="B6" s="4" t="s">
        <v>3</v>
      </c>
      <c r="C6" s="4" t="s">
        <v>27</v>
      </c>
      <c r="D6" s="8" t="s">
        <v>65</v>
      </c>
      <c r="E6" s="4" t="s">
        <v>41</v>
      </c>
      <c r="F6" s="4" t="s">
        <v>4</v>
      </c>
      <c r="G6" s="4">
        <v>6</v>
      </c>
      <c r="H6" s="6">
        <f>VLOOKUP(E6,'[1]GULMARG PRODUCT'!$B$4:$C$145,2,FALSE)</f>
        <v>100</v>
      </c>
      <c r="I6" s="6">
        <f t="shared" si="0"/>
        <v>12</v>
      </c>
      <c r="J6" s="6">
        <v>90</v>
      </c>
      <c r="K6" s="6">
        <v>50</v>
      </c>
      <c r="L6" s="30">
        <f t="shared" si="1"/>
        <v>752</v>
      </c>
    </row>
    <row r="7" spans="1:12">
      <c r="A7" s="29">
        <v>4</v>
      </c>
      <c r="B7" s="4" t="s">
        <v>5</v>
      </c>
      <c r="C7" s="4" t="s">
        <v>28</v>
      </c>
      <c r="D7" s="8" t="s">
        <v>65</v>
      </c>
      <c r="E7" s="4" t="s">
        <v>42</v>
      </c>
      <c r="F7" s="4" t="s">
        <v>6</v>
      </c>
      <c r="G7" s="4">
        <v>7</v>
      </c>
      <c r="H7" s="6">
        <f>VLOOKUP(E7,'[1]GULMARG PRODUCT'!$B$4:$C$145,2,FALSE)</f>
        <v>100</v>
      </c>
      <c r="I7" s="6">
        <f t="shared" si="0"/>
        <v>14</v>
      </c>
      <c r="J7" s="6">
        <v>84</v>
      </c>
      <c r="K7" s="6">
        <v>50</v>
      </c>
      <c r="L7" s="30">
        <f t="shared" si="1"/>
        <v>848</v>
      </c>
    </row>
    <row r="8" spans="1:12">
      <c r="A8" s="29">
        <v>5</v>
      </c>
      <c r="B8" s="4" t="s">
        <v>7</v>
      </c>
      <c r="C8" s="4" t="s">
        <v>29</v>
      </c>
      <c r="D8" s="8" t="s">
        <v>65</v>
      </c>
      <c r="E8" s="4" t="s">
        <v>43</v>
      </c>
      <c r="F8" s="4" t="s">
        <v>8</v>
      </c>
      <c r="G8" s="4">
        <v>5</v>
      </c>
      <c r="H8" s="6">
        <f>VLOOKUP(E8,'[1]GULMARG PRODUCT'!$B$4:$C$145,2,FALSE)</f>
        <v>100</v>
      </c>
      <c r="I8" s="6">
        <f t="shared" si="0"/>
        <v>10</v>
      </c>
      <c r="J8" s="6">
        <v>125</v>
      </c>
      <c r="K8" s="6">
        <v>50</v>
      </c>
      <c r="L8" s="30">
        <f t="shared" si="1"/>
        <v>685</v>
      </c>
    </row>
    <row r="9" spans="1:12">
      <c r="A9" s="29">
        <v>6</v>
      </c>
      <c r="B9" s="4" t="s">
        <v>7</v>
      </c>
      <c r="C9" s="4" t="s">
        <v>30</v>
      </c>
      <c r="D9" s="8" t="s">
        <v>65</v>
      </c>
      <c r="E9" s="4" t="s">
        <v>44</v>
      </c>
      <c r="F9" s="4" t="s">
        <v>9</v>
      </c>
      <c r="G9" s="4">
        <v>6</v>
      </c>
      <c r="H9" s="6">
        <f>VLOOKUP(E9,'[1]GULMARG PRODUCT'!$B$4:$C$145,2,FALSE)</f>
        <v>110</v>
      </c>
      <c r="I9" s="6">
        <f t="shared" si="0"/>
        <v>12</v>
      </c>
      <c r="J9" s="6">
        <v>150</v>
      </c>
      <c r="K9" s="6">
        <v>50</v>
      </c>
      <c r="L9" s="30">
        <f t="shared" si="1"/>
        <v>872</v>
      </c>
    </row>
    <row r="10" spans="1:12">
      <c r="A10" s="29">
        <v>7</v>
      </c>
      <c r="B10" s="4" t="s">
        <v>16</v>
      </c>
      <c r="C10" s="4" t="s">
        <v>34</v>
      </c>
      <c r="D10" s="8" t="s">
        <v>65</v>
      </c>
      <c r="E10" s="4" t="s">
        <v>46</v>
      </c>
      <c r="F10" s="4" t="s">
        <v>17</v>
      </c>
      <c r="G10" s="4">
        <v>4</v>
      </c>
      <c r="H10" s="6">
        <f>VLOOKUP(E10,'[1]GULMARG PRODUCT'!$B$4:$C$145,2,FALSE)</f>
        <v>100</v>
      </c>
      <c r="I10" s="6">
        <f t="shared" si="0"/>
        <v>8</v>
      </c>
      <c r="J10" s="6">
        <v>48</v>
      </c>
      <c r="K10" s="6">
        <v>50</v>
      </c>
      <c r="L10" s="30">
        <f t="shared" si="1"/>
        <v>506</v>
      </c>
    </row>
    <row r="11" spans="1:12">
      <c r="A11" s="29">
        <v>8</v>
      </c>
      <c r="B11" s="4" t="s">
        <v>16</v>
      </c>
      <c r="C11" s="4" t="s">
        <v>35</v>
      </c>
      <c r="D11" s="8" t="s">
        <v>65</v>
      </c>
      <c r="E11" s="4" t="s">
        <v>48</v>
      </c>
      <c r="F11" s="4" t="s">
        <v>18</v>
      </c>
      <c r="G11" s="4">
        <v>1</v>
      </c>
      <c r="H11" s="6">
        <f>VLOOKUP(E11,'[1]GULMARG PRODUCT'!$B$4:$C$145,2,FALSE)</f>
        <v>100</v>
      </c>
      <c r="I11" s="6">
        <f t="shared" si="0"/>
        <v>2</v>
      </c>
      <c r="J11" s="6">
        <v>12</v>
      </c>
      <c r="K11" s="6">
        <v>50</v>
      </c>
      <c r="L11" s="30">
        <f t="shared" si="1"/>
        <v>164</v>
      </c>
    </row>
    <row r="12" spans="1:12">
      <c r="A12" s="29">
        <v>9</v>
      </c>
      <c r="B12" s="4" t="s">
        <v>16</v>
      </c>
      <c r="C12" s="4" t="s">
        <v>36</v>
      </c>
      <c r="D12" s="8" t="s">
        <v>65</v>
      </c>
      <c r="E12" s="4" t="s">
        <v>49</v>
      </c>
      <c r="F12" s="4" t="s">
        <v>19</v>
      </c>
      <c r="G12" s="4">
        <v>5</v>
      </c>
      <c r="H12" s="6">
        <f>VLOOKUP(E12,'[1]GULMARG PRODUCT'!$B$4:$C$145,2,FALSE)</f>
        <v>100</v>
      </c>
      <c r="I12" s="6">
        <f t="shared" si="0"/>
        <v>10</v>
      </c>
      <c r="J12" s="6">
        <v>75</v>
      </c>
      <c r="K12" s="6">
        <v>50</v>
      </c>
      <c r="L12" s="30">
        <f t="shared" si="1"/>
        <v>635</v>
      </c>
    </row>
    <row r="13" spans="1:12">
      <c r="A13" s="29">
        <v>10</v>
      </c>
      <c r="B13" s="4" t="s">
        <v>22</v>
      </c>
      <c r="C13" s="4" t="s">
        <v>38</v>
      </c>
      <c r="D13" s="8" t="s">
        <v>65</v>
      </c>
      <c r="E13" s="4" t="s">
        <v>51</v>
      </c>
      <c r="F13" s="4" t="s">
        <v>23</v>
      </c>
      <c r="G13" s="4">
        <v>8</v>
      </c>
      <c r="H13" s="6">
        <f>VLOOKUP(E13,'[1]GULMARG PRODUCT'!$B$4:$C$145,2,FALSE)</f>
        <v>180</v>
      </c>
      <c r="I13" s="6">
        <f t="shared" si="0"/>
        <v>16</v>
      </c>
      <c r="J13" s="6">
        <v>320</v>
      </c>
      <c r="K13" s="6">
        <v>50</v>
      </c>
      <c r="L13" s="30">
        <f t="shared" si="1"/>
        <v>1826</v>
      </c>
    </row>
    <row r="14" spans="1:12">
      <c r="A14" s="29">
        <v>11</v>
      </c>
      <c r="B14" s="4" t="s">
        <v>14</v>
      </c>
      <c r="C14" s="4" t="s">
        <v>33</v>
      </c>
      <c r="D14" s="8" t="s">
        <v>65</v>
      </c>
      <c r="E14" s="4" t="s">
        <v>47</v>
      </c>
      <c r="F14" s="4" t="s">
        <v>15</v>
      </c>
      <c r="G14" s="4">
        <v>4</v>
      </c>
      <c r="H14" s="6">
        <f>VLOOKUP(E14,'[1]GULMARG PRODUCT'!$B$4:$C$145,2,FALSE)</f>
        <v>100</v>
      </c>
      <c r="I14" s="6">
        <f t="shared" si="0"/>
        <v>8</v>
      </c>
      <c r="J14" s="6">
        <v>60</v>
      </c>
      <c r="K14" s="6">
        <v>50</v>
      </c>
      <c r="L14" s="30">
        <f t="shared" si="1"/>
        <v>518</v>
      </c>
    </row>
    <row r="15" spans="1:12">
      <c r="A15" s="29">
        <v>12</v>
      </c>
      <c r="B15" s="4" t="s">
        <v>20</v>
      </c>
      <c r="C15" s="4" t="s">
        <v>37</v>
      </c>
      <c r="D15" s="8" t="s">
        <v>65</v>
      </c>
      <c r="E15" s="4" t="s">
        <v>50</v>
      </c>
      <c r="F15" s="4" t="s">
        <v>21</v>
      </c>
      <c r="G15" s="4">
        <v>2</v>
      </c>
      <c r="H15" s="6">
        <f>VLOOKUP(E15,'[1]GULMARG PRODUCT'!$B$4:$C$145,2,FALSE)</f>
        <v>100</v>
      </c>
      <c r="I15" s="6">
        <f t="shared" si="0"/>
        <v>4</v>
      </c>
      <c r="J15" s="6">
        <v>24</v>
      </c>
      <c r="K15" s="6">
        <v>50</v>
      </c>
      <c r="L15" s="30">
        <f t="shared" si="1"/>
        <v>278</v>
      </c>
    </row>
    <row r="16" spans="1:12">
      <c r="A16" s="29">
        <v>13</v>
      </c>
      <c r="B16" s="4" t="s">
        <v>10</v>
      </c>
      <c r="C16" s="4" t="s">
        <v>31</v>
      </c>
      <c r="D16" s="8" t="s">
        <v>65</v>
      </c>
      <c r="E16" s="4" t="s">
        <v>45</v>
      </c>
      <c r="F16" s="4" t="s">
        <v>11</v>
      </c>
      <c r="G16" s="4">
        <v>3</v>
      </c>
      <c r="H16" s="6">
        <f>VLOOKUP(E16,'[1]GULMARG PRODUCT'!$B$4:$C$145,2,FALSE)</f>
        <v>100</v>
      </c>
      <c r="I16" s="6">
        <f t="shared" si="0"/>
        <v>6</v>
      </c>
      <c r="J16" s="6">
        <v>36</v>
      </c>
      <c r="K16" s="6">
        <v>50</v>
      </c>
      <c r="L16" s="30">
        <f t="shared" si="1"/>
        <v>392</v>
      </c>
    </row>
    <row r="17" spans="1:12">
      <c r="A17" s="29">
        <v>14</v>
      </c>
      <c r="B17" s="4" t="s">
        <v>10</v>
      </c>
      <c r="C17" s="4" t="s">
        <v>39</v>
      </c>
      <c r="D17" s="8" t="s">
        <v>65</v>
      </c>
      <c r="E17" s="4" t="s">
        <v>52</v>
      </c>
      <c r="F17" s="4" t="s">
        <v>24</v>
      </c>
      <c r="G17" s="4">
        <v>7</v>
      </c>
      <c r="H17" s="6">
        <f>VLOOKUP(E17,'[1]GULMARG PRODUCT'!$B$4:$C$145,2,FALSE)</f>
        <v>140</v>
      </c>
      <c r="I17" s="6">
        <f t="shared" si="0"/>
        <v>14</v>
      </c>
      <c r="J17" s="6">
        <v>175</v>
      </c>
      <c r="K17" s="6">
        <v>50</v>
      </c>
      <c r="L17" s="30">
        <f t="shared" si="1"/>
        <v>1219</v>
      </c>
    </row>
    <row r="18" spans="1:12" s="3" customFormat="1">
      <c r="A18" s="31" t="s">
        <v>66</v>
      </c>
      <c r="B18" s="10"/>
      <c r="C18" s="10"/>
      <c r="D18" s="10"/>
      <c r="E18" s="10"/>
      <c r="F18" s="10"/>
      <c r="G18" s="10"/>
      <c r="H18" s="11"/>
      <c r="I18" s="11"/>
      <c r="J18" s="11"/>
      <c r="K18" s="12"/>
      <c r="L18" s="32">
        <f>SUM(L4:L17)</f>
        <v>10289</v>
      </c>
    </row>
    <row r="19" spans="1:12" s="3" customFormat="1" ht="30" customHeight="1">
      <c r="A19" s="33" t="s">
        <v>67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34"/>
    </row>
    <row r="20" spans="1:12" s="3" customFormat="1" ht="30" customHeight="1" thickBot="1">
      <c r="A20" s="33" t="s">
        <v>25</v>
      </c>
      <c r="B20" s="13"/>
      <c r="C20" s="13"/>
      <c r="D20" s="13"/>
      <c r="E20" s="13"/>
      <c r="F20" s="13"/>
      <c r="G20" s="18"/>
      <c r="H20" s="14"/>
      <c r="I20" s="14"/>
      <c r="J20" s="14"/>
      <c r="K20" s="14"/>
      <c r="L20" s="34"/>
    </row>
    <row r="21" spans="1:12" ht="15.75" thickBot="1">
      <c r="A21" s="35"/>
      <c r="B21" s="36"/>
      <c r="C21" s="36"/>
      <c r="D21" s="36"/>
      <c r="E21" s="36"/>
      <c r="F21" s="36"/>
      <c r="G21" s="19">
        <f>SUM(G4:G17)</f>
        <v>71</v>
      </c>
      <c r="H21" s="37"/>
      <c r="I21" s="37"/>
      <c r="J21" s="37"/>
      <c r="K21" s="37"/>
      <c r="L21" s="38"/>
    </row>
  </sheetData>
  <sortState xmlns:xlrd2="http://schemas.microsoft.com/office/spreadsheetml/2017/richdata2" ref="B4:L17">
    <sortCondition ref="B4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6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2024-09-16T14:01:33Z</cp:lastPrinted>
  <dcterms:created xsi:type="dcterms:W3CDTF">2024-09-11T08:40:36Z</dcterms:created>
  <dcterms:modified xsi:type="dcterms:W3CDTF">2024-09-16T14:01:35Z</dcterms:modified>
</cp:coreProperties>
</file>