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7" i="1"/>
  <c r="M6"/>
  <c r="M7"/>
  <c r="M9"/>
  <c r="M12"/>
  <c r="M16"/>
  <c r="K5"/>
  <c r="K6"/>
  <c r="K7"/>
  <c r="K8"/>
  <c r="K9"/>
  <c r="K10"/>
  <c r="K11"/>
  <c r="K12"/>
  <c r="K13"/>
  <c r="K14"/>
  <c r="K15"/>
  <c r="K16"/>
  <c r="K4"/>
  <c r="J5"/>
  <c r="J6"/>
  <c r="J7"/>
  <c r="J8"/>
  <c r="J9"/>
  <c r="J10"/>
  <c r="J11"/>
  <c r="J12"/>
  <c r="J13"/>
  <c r="J14"/>
  <c r="J15"/>
  <c r="J16"/>
  <c r="J4"/>
  <c r="I8"/>
  <c r="M8" s="1"/>
  <c r="I5" l="1"/>
  <c r="M5" s="1"/>
  <c r="I10"/>
  <c r="M10" s="1"/>
  <c r="I11"/>
  <c r="M11" s="1"/>
  <c r="I13"/>
  <c r="M13" s="1"/>
  <c r="I14"/>
  <c r="M14" s="1"/>
  <c r="I15"/>
  <c r="M15" s="1"/>
  <c r="I4"/>
  <c r="M4" s="1"/>
</calcChain>
</file>

<file path=xl/sharedStrings.xml><?xml version="1.0" encoding="utf-8"?>
<sst xmlns="http://schemas.openxmlformats.org/spreadsheetml/2006/main" count="98" uniqueCount="61">
  <si>
    <t>06/5/2025</t>
  </si>
  <si>
    <t>0313</t>
  </si>
  <si>
    <t>PAN MASALA</t>
  </si>
  <si>
    <t>315</t>
  </si>
  <si>
    <t>05/5/2025</t>
  </si>
  <si>
    <t>306</t>
  </si>
  <si>
    <t>297</t>
  </si>
  <si>
    <t>14/5/2025</t>
  </si>
  <si>
    <t>394</t>
  </si>
  <si>
    <t>0392</t>
  </si>
  <si>
    <t>0396</t>
  </si>
  <si>
    <t>17/5/2025</t>
  </si>
  <si>
    <t>426</t>
  </si>
  <si>
    <t>20/5/2025</t>
  </si>
  <si>
    <t>471</t>
  </si>
  <si>
    <t>24/5/2025</t>
  </si>
  <si>
    <t>512</t>
  </si>
  <si>
    <t>28/5/2025</t>
  </si>
  <si>
    <t>541</t>
  </si>
  <si>
    <t>AYURVEDIC MEDICINE</t>
  </si>
  <si>
    <t>544</t>
  </si>
  <si>
    <t>29/5/2025</t>
  </si>
  <si>
    <t>0553</t>
  </si>
  <si>
    <t>SL</t>
  </si>
  <si>
    <t>DATE</t>
  </si>
  <si>
    <t>LR NO</t>
  </si>
  <si>
    <t>INV NO</t>
  </si>
  <si>
    <t>KEONJHAR</t>
  </si>
  <si>
    <t>NAYAGARH</t>
  </si>
  <si>
    <t>RAIRANGPUR</t>
  </si>
  <si>
    <t>JODA</t>
  </si>
  <si>
    <t>CTC</t>
  </si>
  <si>
    <t>FROM</t>
  </si>
  <si>
    <t>TO</t>
  </si>
  <si>
    <t>PRODUCT</t>
  </si>
  <si>
    <t>CASE</t>
  </si>
  <si>
    <t>JA/02537</t>
  </si>
  <si>
    <t>JA/02538</t>
  </si>
  <si>
    <t>JA/02543</t>
  </si>
  <si>
    <t>JA/02641</t>
  </si>
  <si>
    <t>JA/03058</t>
  </si>
  <si>
    <t>JA/03065</t>
  </si>
  <si>
    <t>JA/03160</t>
  </si>
  <si>
    <t>JA/03333</t>
  </si>
  <si>
    <t>JA/03418</t>
  </si>
  <si>
    <t>JA/03816</t>
  </si>
  <si>
    <t>JA/03994</t>
  </si>
  <si>
    <t>JA/03995</t>
  </si>
  <si>
    <t>JA/04059</t>
  </si>
  <si>
    <t>RATE</t>
  </si>
  <si>
    <t>HAM</t>
  </si>
  <si>
    <t>DD</t>
  </si>
  <si>
    <t>LR</t>
  </si>
  <si>
    <t>AMOUNT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</si>
  <si>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</si>
  <si>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</si>
  <si>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</si>
  <si>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</si>
  <si>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TEN THOUSAND SIX HUNDRED FIFTY ONLY)</t>
  </si>
  <si>
    <t>Declaration � Kindly verify and confirm before 06/20/2025 00:00:00</t>
  </si>
  <si>
    <t>Bill Date: 31/05/2025
Bill NO : 6688
TotalAmount: 10650.00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</si>
</sst>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304800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543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DECEMBER/MOUMITA%20TRADING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PAN MASALA</v>
          </cell>
          <cell r="H4">
            <v>6</v>
          </cell>
          <cell r="J4">
            <v>172.5</v>
          </cell>
        </row>
        <row r="5">
          <cell r="F5" t="str">
            <v>DHENKANAL</v>
          </cell>
          <cell r="G5" t="str">
            <v>PAN MASALA</v>
          </cell>
          <cell r="H5">
            <v>6</v>
          </cell>
          <cell r="J5">
            <v>172.5</v>
          </cell>
        </row>
        <row r="6">
          <cell r="F6" t="str">
            <v>RAIRANGPUR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NAYAGARH</v>
          </cell>
          <cell r="G7" t="str">
            <v>PAN MASALA</v>
          </cell>
          <cell r="H7">
            <v>5</v>
          </cell>
          <cell r="J7">
            <v>120</v>
          </cell>
        </row>
        <row r="8">
          <cell r="F8" t="str">
            <v>JALESWAR</v>
          </cell>
          <cell r="G8" t="str">
            <v>PAN MASALA</v>
          </cell>
          <cell r="H8">
            <v>4</v>
          </cell>
          <cell r="J8">
            <v>201.25</v>
          </cell>
        </row>
        <row r="9">
          <cell r="F9" t="str">
            <v>BARIPADA</v>
          </cell>
          <cell r="G9" t="str">
            <v>PAN MASALA</v>
          </cell>
          <cell r="H9">
            <v>4</v>
          </cell>
          <cell r="J9">
            <v>230</v>
          </cell>
        </row>
        <row r="10">
          <cell r="F10" t="str">
            <v>BALUGAON</v>
          </cell>
          <cell r="G10" t="str">
            <v>PAN MASALA</v>
          </cell>
          <cell r="H10">
            <v>6</v>
          </cell>
          <cell r="J10">
            <v>172.5</v>
          </cell>
        </row>
        <row r="11">
          <cell r="F11" t="str">
            <v>UMERKOT</v>
          </cell>
          <cell r="G11" t="str">
            <v>SOAP</v>
          </cell>
          <cell r="H11">
            <v>50</v>
          </cell>
          <cell r="I11">
            <v>375</v>
          </cell>
          <cell r="J11">
            <v>3.12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BARIPADA</v>
          </cell>
          <cell r="G13" t="str">
            <v>PAN MASALA</v>
          </cell>
          <cell r="H13">
            <v>2</v>
          </cell>
          <cell r="J13">
            <v>230</v>
          </cell>
        </row>
        <row r="14">
          <cell r="F14" t="str">
            <v>BARIPADA</v>
          </cell>
          <cell r="G14" t="str">
            <v>PAN MASALA</v>
          </cell>
          <cell r="H14">
            <v>1</v>
          </cell>
          <cell r="J14">
            <v>230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S5" sqref="S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20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5.5703125" bestFit="1" customWidth="1"/>
    <col min="13" max="13" width="9.42578125" bestFit="1" customWidth="1"/>
  </cols>
  <sheetData>
    <row r="1" spans="1:13" s="1" customFormat="1" ht="90" customHeight="1">
      <c r="A1" s="14"/>
      <c r="B1" s="15"/>
      <c r="C1" s="15"/>
      <c r="D1" s="15"/>
      <c r="E1" s="15"/>
      <c r="F1" s="15"/>
      <c r="G1" s="15"/>
      <c r="H1" s="15"/>
      <c r="I1" s="16"/>
      <c r="J1" s="12" t="s">
        <v>54</v>
      </c>
      <c r="K1" s="12"/>
      <c r="L1" s="12"/>
      <c r="M1" s="12"/>
    </row>
    <row r="2" spans="1:13" s="1" customFormat="1" ht="69.75" customHeight="1">
      <c r="A2" s="14" t="s">
        <v>55</v>
      </c>
      <c r="B2" s="15"/>
      <c r="C2" s="15"/>
      <c r="D2" s="15"/>
      <c r="E2" s="15"/>
      <c r="F2" s="15"/>
      <c r="G2" s="15"/>
      <c r="H2" s="15"/>
      <c r="I2" s="16"/>
      <c r="J2" s="12" t="s">
        <v>60</v>
      </c>
      <c r="K2" s="12"/>
      <c r="L2" s="12"/>
      <c r="M2" s="12"/>
    </row>
    <row r="3" spans="1:13" s="2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32</v>
      </c>
      <c r="F3" s="3" t="s">
        <v>33</v>
      </c>
      <c r="G3" s="3" t="s">
        <v>34</v>
      </c>
      <c r="H3" s="3" t="s">
        <v>35</v>
      </c>
      <c r="I3" s="6" t="s">
        <v>49</v>
      </c>
      <c r="J3" s="6" t="s">
        <v>50</v>
      </c>
      <c r="K3" s="6" t="s">
        <v>51</v>
      </c>
      <c r="L3" s="6" t="s">
        <v>52</v>
      </c>
      <c r="M3" s="6" t="s">
        <v>53</v>
      </c>
    </row>
    <row r="4" spans="1:13">
      <c r="A4" s="4">
        <v>1</v>
      </c>
      <c r="B4" s="4" t="s">
        <v>4</v>
      </c>
      <c r="C4" s="4" t="s">
        <v>38</v>
      </c>
      <c r="D4" s="4" t="s">
        <v>5</v>
      </c>
      <c r="E4" s="5" t="s">
        <v>31</v>
      </c>
      <c r="F4" s="4" t="s">
        <v>28</v>
      </c>
      <c r="G4" s="4" t="s">
        <v>2</v>
      </c>
      <c r="H4" s="4">
        <v>3</v>
      </c>
      <c r="I4" s="7">
        <f>VLOOKUP(F4,[1]Invoice!$F$4:$J$14,5,FALSE)</f>
        <v>120</v>
      </c>
      <c r="J4" s="7">
        <f>H4*2</f>
        <v>6</v>
      </c>
      <c r="K4" s="7">
        <f>H4*12</f>
        <v>36</v>
      </c>
      <c r="L4" s="7">
        <v>50</v>
      </c>
      <c r="M4" s="7">
        <f>H4*I4+J4+K4+L4</f>
        <v>452</v>
      </c>
    </row>
    <row r="5" spans="1:13">
      <c r="A5" s="4">
        <v>2</v>
      </c>
      <c r="B5" s="4" t="s">
        <v>4</v>
      </c>
      <c r="C5" s="4" t="s">
        <v>39</v>
      </c>
      <c r="D5" s="4" t="s">
        <v>6</v>
      </c>
      <c r="E5" s="5" t="s">
        <v>31</v>
      </c>
      <c r="F5" s="4" t="s">
        <v>29</v>
      </c>
      <c r="G5" s="4" t="s">
        <v>2</v>
      </c>
      <c r="H5" s="4">
        <v>5</v>
      </c>
      <c r="I5" s="7">
        <f>VLOOKUP(F5,[1]Invoice!$F$4:$J$14,5,FALSE)</f>
        <v>201.25</v>
      </c>
      <c r="J5" s="7">
        <f t="shared" ref="J5:J16" si="0">H5*2</f>
        <v>10</v>
      </c>
      <c r="K5" s="7">
        <f t="shared" ref="K5:K16" si="1">H5*12</f>
        <v>60</v>
      </c>
      <c r="L5" s="7">
        <v>50</v>
      </c>
      <c r="M5" s="7">
        <f t="shared" ref="M5:M16" si="2">H5*I5+J5+K5+L5</f>
        <v>1126.25</v>
      </c>
    </row>
    <row r="6" spans="1:13">
      <c r="A6" s="4">
        <v>3</v>
      </c>
      <c r="B6" s="4" t="s">
        <v>0</v>
      </c>
      <c r="C6" s="4" t="s">
        <v>36</v>
      </c>
      <c r="D6" s="4" t="s">
        <v>1</v>
      </c>
      <c r="E6" s="5" t="s">
        <v>31</v>
      </c>
      <c r="F6" s="4" t="s">
        <v>27</v>
      </c>
      <c r="G6" s="4" t="s">
        <v>2</v>
      </c>
      <c r="H6" s="4">
        <v>2</v>
      </c>
      <c r="I6" s="7">
        <v>180</v>
      </c>
      <c r="J6" s="7">
        <f t="shared" si="0"/>
        <v>4</v>
      </c>
      <c r="K6" s="7">
        <f t="shared" si="1"/>
        <v>24</v>
      </c>
      <c r="L6" s="7">
        <v>50</v>
      </c>
      <c r="M6" s="7">
        <f t="shared" si="2"/>
        <v>438</v>
      </c>
    </row>
    <row r="7" spans="1:13">
      <c r="A7" s="4">
        <v>4</v>
      </c>
      <c r="B7" s="4" t="s">
        <v>0</v>
      </c>
      <c r="C7" s="4" t="s">
        <v>37</v>
      </c>
      <c r="D7" s="4" t="s">
        <v>3</v>
      </c>
      <c r="E7" s="5" t="s">
        <v>31</v>
      </c>
      <c r="F7" s="4" t="s">
        <v>27</v>
      </c>
      <c r="G7" s="4" t="s">
        <v>2</v>
      </c>
      <c r="H7" s="4">
        <v>2</v>
      </c>
      <c r="I7" s="7">
        <v>180</v>
      </c>
      <c r="J7" s="7">
        <f t="shared" si="0"/>
        <v>4</v>
      </c>
      <c r="K7" s="7">
        <f t="shared" si="1"/>
        <v>24</v>
      </c>
      <c r="L7" s="7">
        <v>50</v>
      </c>
      <c r="M7" s="7">
        <f t="shared" si="2"/>
        <v>438</v>
      </c>
    </row>
    <row r="8" spans="1:13">
      <c r="A8" s="4">
        <v>5</v>
      </c>
      <c r="B8" s="4" t="s">
        <v>7</v>
      </c>
      <c r="C8" s="4" t="s">
        <v>40</v>
      </c>
      <c r="D8" s="4" t="s">
        <v>8</v>
      </c>
      <c r="E8" s="5" t="s">
        <v>31</v>
      </c>
      <c r="F8" s="4" t="s">
        <v>29</v>
      </c>
      <c r="G8" s="4" t="s">
        <v>2</v>
      </c>
      <c r="H8" s="4">
        <v>2</v>
      </c>
      <c r="I8" s="7">
        <f>VLOOKUP(F8,[1]Invoice!$F$4:$J$14,5,FALSE)</f>
        <v>201.25</v>
      </c>
      <c r="J8" s="7">
        <f t="shared" si="0"/>
        <v>4</v>
      </c>
      <c r="K8" s="7">
        <f t="shared" si="1"/>
        <v>24</v>
      </c>
      <c r="L8" s="7">
        <v>50</v>
      </c>
      <c r="M8" s="7">
        <f t="shared" si="2"/>
        <v>480.5</v>
      </c>
    </row>
    <row r="9" spans="1:13">
      <c r="A9" s="4">
        <v>6</v>
      </c>
      <c r="B9" s="4" t="s">
        <v>7</v>
      </c>
      <c r="C9" s="4" t="s">
        <v>41</v>
      </c>
      <c r="D9" s="4" t="s">
        <v>9</v>
      </c>
      <c r="E9" s="5" t="s">
        <v>31</v>
      </c>
      <c r="F9" s="4" t="s">
        <v>30</v>
      </c>
      <c r="G9" s="4" t="s">
        <v>2</v>
      </c>
      <c r="H9" s="4">
        <v>2</v>
      </c>
      <c r="I9" s="7">
        <v>201.25</v>
      </c>
      <c r="J9" s="7">
        <f t="shared" si="0"/>
        <v>4</v>
      </c>
      <c r="K9" s="7">
        <f t="shared" si="1"/>
        <v>24</v>
      </c>
      <c r="L9" s="7">
        <v>50</v>
      </c>
      <c r="M9" s="7">
        <f t="shared" si="2"/>
        <v>480.5</v>
      </c>
    </row>
    <row r="10" spans="1:13">
      <c r="A10" s="4">
        <v>7</v>
      </c>
      <c r="B10" s="4" t="s">
        <v>7</v>
      </c>
      <c r="C10" s="4" t="s">
        <v>42</v>
      </c>
      <c r="D10" s="4" t="s">
        <v>10</v>
      </c>
      <c r="E10" s="5" t="s">
        <v>31</v>
      </c>
      <c r="F10" s="4" t="s">
        <v>28</v>
      </c>
      <c r="G10" s="4" t="s">
        <v>2</v>
      </c>
      <c r="H10" s="4">
        <v>5</v>
      </c>
      <c r="I10" s="7">
        <f>VLOOKUP(F10,[1]Invoice!$F$4:$J$14,5,FALSE)</f>
        <v>120</v>
      </c>
      <c r="J10" s="7">
        <f t="shared" si="0"/>
        <v>10</v>
      </c>
      <c r="K10" s="7">
        <f t="shared" si="1"/>
        <v>60</v>
      </c>
      <c r="L10" s="7">
        <v>50</v>
      </c>
      <c r="M10" s="7">
        <f t="shared" si="2"/>
        <v>720</v>
      </c>
    </row>
    <row r="11" spans="1:13">
      <c r="A11" s="4">
        <v>8</v>
      </c>
      <c r="B11" s="4" t="s">
        <v>11</v>
      </c>
      <c r="C11" s="4" t="s">
        <v>43</v>
      </c>
      <c r="D11" s="4" t="s">
        <v>12</v>
      </c>
      <c r="E11" s="5" t="s">
        <v>31</v>
      </c>
      <c r="F11" s="4" t="s">
        <v>28</v>
      </c>
      <c r="G11" s="4" t="s">
        <v>2</v>
      </c>
      <c r="H11" s="4">
        <v>5</v>
      </c>
      <c r="I11" s="7">
        <f>VLOOKUP(F11,[1]Invoice!$F$4:$J$14,5,FALSE)</f>
        <v>120</v>
      </c>
      <c r="J11" s="7">
        <f t="shared" si="0"/>
        <v>10</v>
      </c>
      <c r="K11" s="7">
        <f t="shared" si="1"/>
        <v>60</v>
      </c>
      <c r="L11" s="7">
        <v>50</v>
      </c>
      <c r="M11" s="7">
        <f t="shared" si="2"/>
        <v>720</v>
      </c>
    </row>
    <row r="12" spans="1:13">
      <c r="A12" s="4">
        <v>9</v>
      </c>
      <c r="B12" s="4" t="s">
        <v>13</v>
      </c>
      <c r="C12" s="4" t="s">
        <v>44</v>
      </c>
      <c r="D12" s="4" t="s">
        <v>14</v>
      </c>
      <c r="E12" s="5" t="s">
        <v>31</v>
      </c>
      <c r="F12" s="4" t="s">
        <v>27</v>
      </c>
      <c r="G12" s="4" t="s">
        <v>2</v>
      </c>
      <c r="H12" s="4">
        <v>3</v>
      </c>
      <c r="I12" s="7">
        <v>180</v>
      </c>
      <c r="J12" s="7">
        <f t="shared" si="0"/>
        <v>6</v>
      </c>
      <c r="K12" s="7">
        <f t="shared" si="1"/>
        <v>36</v>
      </c>
      <c r="L12" s="7">
        <v>50</v>
      </c>
      <c r="M12" s="7">
        <f t="shared" si="2"/>
        <v>632</v>
      </c>
    </row>
    <row r="13" spans="1:13">
      <c r="A13" s="4">
        <v>10</v>
      </c>
      <c r="B13" s="4" t="s">
        <v>15</v>
      </c>
      <c r="C13" s="4" t="s">
        <v>45</v>
      </c>
      <c r="D13" s="4" t="s">
        <v>16</v>
      </c>
      <c r="E13" s="5" t="s">
        <v>31</v>
      </c>
      <c r="F13" s="4" t="s">
        <v>29</v>
      </c>
      <c r="G13" s="4" t="s">
        <v>2</v>
      </c>
      <c r="H13" s="4">
        <v>2</v>
      </c>
      <c r="I13" s="7">
        <f>VLOOKUP(F13,[1]Invoice!$F$4:$J$14,5,FALSE)</f>
        <v>201.25</v>
      </c>
      <c r="J13" s="7">
        <f t="shared" si="0"/>
        <v>4</v>
      </c>
      <c r="K13" s="7">
        <f t="shared" si="1"/>
        <v>24</v>
      </c>
      <c r="L13" s="7">
        <v>50</v>
      </c>
      <c r="M13" s="7">
        <f t="shared" si="2"/>
        <v>480.5</v>
      </c>
    </row>
    <row r="14" spans="1:13">
      <c r="A14" s="4">
        <v>11</v>
      </c>
      <c r="B14" s="4" t="s">
        <v>17</v>
      </c>
      <c r="C14" s="4" t="s">
        <v>46</v>
      </c>
      <c r="D14" s="4" t="s">
        <v>18</v>
      </c>
      <c r="E14" s="5" t="s">
        <v>31</v>
      </c>
      <c r="F14" s="4" t="s">
        <v>28</v>
      </c>
      <c r="G14" s="4" t="s">
        <v>19</v>
      </c>
      <c r="H14" s="4">
        <v>20</v>
      </c>
      <c r="I14" s="7">
        <f>VLOOKUP(F14,[1]Invoice!$F$4:$J$14,5,FALSE)</f>
        <v>120</v>
      </c>
      <c r="J14" s="7">
        <f t="shared" si="0"/>
        <v>40</v>
      </c>
      <c r="K14" s="7">
        <f t="shared" si="1"/>
        <v>240</v>
      </c>
      <c r="L14" s="7">
        <v>50</v>
      </c>
      <c r="M14" s="7">
        <f t="shared" si="2"/>
        <v>2730</v>
      </c>
    </row>
    <row r="15" spans="1:13">
      <c r="A15" s="4">
        <v>12</v>
      </c>
      <c r="B15" s="4" t="s">
        <v>17</v>
      </c>
      <c r="C15" s="4" t="s">
        <v>47</v>
      </c>
      <c r="D15" s="4" t="s">
        <v>20</v>
      </c>
      <c r="E15" s="5" t="s">
        <v>31</v>
      </c>
      <c r="F15" s="4" t="s">
        <v>28</v>
      </c>
      <c r="G15" s="4" t="s">
        <v>19</v>
      </c>
      <c r="H15" s="4">
        <v>9</v>
      </c>
      <c r="I15" s="7">
        <f>VLOOKUP(F15,[1]Invoice!$F$4:$J$14,5,FALSE)</f>
        <v>120</v>
      </c>
      <c r="J15" s="7">
        <f t="shared" si="0"/>
        <v>18</v>
      </c>
      <c r="K15" s="7">
        <f t="shared" si="1"/>
        <v>108</v>
      </c>
      <c r="L15" s="7">
        <v>50</v>
      </c>
      <c r="M15" s="7">
        <f t="shared" si="2"/>
        <v>1256</v>
      </c>
    </row>
    <row r="16" spans="1:13">
      <c r="A16" s="4">
        <v>13</v>
      </c>
      <c r="B16" s="4" t="s">
        <v>21</v>
      </c>
      <c r="C16" s="4" t="s">
        <v>48</v>
      </c>
      <c r="D16" s="4" t="s">
        <v>22</v>
      </c>
      <c r="E16" s="5" t="s">
        <v>31</v>
      </c>
      <c r="F16" s="4" t="s">
        <v>30</v>
      </c>
      <c r="G16" s="4" t="s">
        <v>2</v>
      </c>
      <c r="H16" s="4">
        <v>3</v>
      </c>
      <c r="I16" s="7">
        <v>201.25</v>
      </c>
      <c r="J16" s="7">
        <f t="shared" si="0"/>
        <v>6</v>
      </c>
      <c r="K16" s="7">
        <f t="shared" si="1"/>
        <v>36</v>
      </c>
      <c r="L16" s="7">
        <v>50</v>
      </c>
      <c r="M16" s="7">
        <f t="shared" si="2"/>
        <v>695.75</v>
      </c>
    </row>
    <row r="17" spans="1:13" s="1" customFormat="1" ht="15" customHeight="1">
      <c r="A17" s="9" t="s">
        <v>58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8">
        <f>ROUND(SUM(M4:M16),0)</f>
        <v>10650</v>
      </c>
    </row>
    <row r="18" spans="1:13" s="1" customFormat="1">
      <c r="A18" s="12" t="s">
        <v>56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>
      <c r="A19" s="12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30" customHeight="1">
      <c r="A20" s="13" t="s">
        <v>57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</sheetData>
  <sortState ref="B2:H14">
    <sortCondition ref="B2"/>
  </sortState>
  <mergeCells count="8">
    <mergeCell ref="A17:L17"/>
    <mergeCell ref="A18:M18"/>
    <mergeCell ref="A19:M19"/>
    <mergeCell ref="A20:M20"/>
    <mergeCell ref="A1:I1"/>
    <mergeCell ref="J1:M1"/>
    <mergeCell ref="A2:I2"/>
    <mergeCell ref="J2:M2"/>
  </mergeCells>
  <pageMargins left="0.9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2025-06-13T03:51:51Z</cp:lastPrinted>
  <dcterms:created xsi:type="dcterms:W3CDTF">2025-06-09T09:35:39Z</dcterms:created>
  <dcterms:modified xsi:type="dcterms:W3CDTF">2025-06-13T03:51:53Z</dcterms:modified>
</cp:coreProperties>
</file>