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602A8815-AFF7-4FA3-B6C3-C28D97879C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K6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4" i="1"/>
  <c r="H5" i="1"/>
  <c r="K5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4" i="1"/>
  <c r="K4" i="1" s="1"/>
  <c r="K22" i="1" s="1"/>
</calcChain>
</file>

<file path=xl/sharedStrings.xml><?xml version="1.0" encoding="utf-8"?>
<sst xmlns="http://schemas.openxmlformats.org/spreadsheetml/2006/main" count="107" uniqueCount="74">
  <si>
    <t>INVOICE
PRAGATI LOGISTICS,SAMANTA SAHI KHUNTIA LANE,8984191006
GST No:21AGHPB9356M1Z9</t>
  </si>
  <si>
    <t>02/8/2024</t>
  </si>
  <si>
    <t>6638</t>
  </si>
  <si>
    <t>30/8/2024</t>
  </si>
  <si>
    <t>140</t>
  </si>
  <si>
    <t>27/8/2024</t>
  </si>
  <si>
    <t>130</t>
  </si>
  <si>
    <t>24/8/2024</t>
  </si>
  <si>
    <t>134</t>
  </si>
  <si>
    <t>21/8/2024</t>
  </si>
  <si>
    <t>132</t>
  </si>
  <si>
    <t>16/8/2024</t>
  </si>
  <si>
    <t>127</t>
  </si>
  <si>
    <t>128</t>
  </si>
  <si>
    <t>125</t>
  </si>
  <si>
    <t>13/8/2024</t>
  </si>
  <si>
    <t>6681</t>
  </si>
  <si>
    <t>666</t>
  </si>
  <si>
    <t>6668</t>
  </si>
  <si>
    <t>124</t>
  </si>
  <si>
    <t>08/8/2024</t>
  </si>
  <si>
    <t>122</t>
  </si>
  <si>
    <t>05/8/2024</t>
  </si>
  <si>
    <t>2425</t>
  </si>
  <si>
    <t>03/8/2024</t>
  </si>
  <si>
    <t>118</t>
  </si>
  <si>
    <t>119</t>
  </si>
  <si>
    <t>06/8/2024</t>
  </si>
  <si>
    <t>120</t>
  </si>
  <si>
    <t>Thanking you for your business.
PRAGATI LOGISTICS</t>
  </si>
  <si>
    <t>PL/DO/08489</t>
  </si>
  <si>
    <t>PL/JA/12490</t>
  </si>
  <si>
    <t>PL/JA/12015</t>
  </si>
  <si>
    <t>PL/DO/10111</t>
  </si>
  <si>
    <t>PL/DO/09832</t>
  </si>
  <si>
    <t>PL/DO/09498</t>
  </si>
  <si>
    <t>PL/DO/09499</t>
  </si>
  <si>
    <t>PL/DO/09507</t>
  </si>
  <si>
    <t>PL/DO/09330</t>
  </si>
  <si>
    <t>PL/DO/09329</t>
  </si>
  <si>
    <t>PL/DO/09328</t>
  </si>
  <si>
    <t>PL/DO/09324</t>
  </si>
  <si>
    <t>PL/DO/08961</t>
  </si>
  <si>
    <t>PL/DO/08685</t>
  </si>
  <si>
    <t>PL/JA/10200</t>
  </si>
  <si>
    <t>PL/JA/10095</t>
  </si>
  <si>
    <t>PL/JA/10088</t>
  </si>
  <si>
    <t>PL/DO/08709</t>
  </si>
  <si>
    <t>JATNI</t>
  </si>
  <si>
    <t>JARKA</t>
  </si>
  <si>
    <t>KAIMA</t>
  </si>
  <si>
    <t>JAGATSINGHPUR</t>
  </si>
  <si>
    <t>BALIKUDA</t>
  </si>
  <si>
    <t>JAJPUR ROAD</t>
  </si>
  <si>
    <t>DHENKANAL</t>
  </si>
  <si>
    <t>PANKAPAL</t>
  </si>
  <si>
    <t>AUL</t>
  </si>
  <si>
    <t>ANANDAPUR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</si>
  <si>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</si>
  <si>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</si>
  <si>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</si>
  <si>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</si>
  <si>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</si>
  <si>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</si>
  <si>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</si>
  <si>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</si>
  <si>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</si>
  <si>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DD.CH.</t>
  </si>
  <si>
    <t>LR CH.</t>
  </si>
  <si>
    <t>AMT.</t>
  </si>
  <si>
    <t>(RUPEES FIVE THOUSAND NINE HUNDRED FIVE ONLY)</t>
  </si>
  <si>
    <t xml:space="preserve">Bill Date:31/08/2024
Bill NO : 18194
Total Amount:5905.00
</t>
  </si>
  <si>
    <t>Kindly, verify &amp; confirm within 7 days, else GST will be filed by 20th SEPT, 2024. 
GST to be paid by Consignor under Reverse Charge Mechanism(RCM) as per GST.</t>
  </si>
  <si>
    <t xml:space="preserve">M S ENTERPRISES 
Address:HINDOL KOTHI PLOT NO.548  TULASIPUR CUTTACK 753008,7978207687
GST No:21ACAPJ4894M1ZF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</si>
</sst>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76200</xdr:rowOff>
    </xdr:from>
    <xdr:to>
      <xdr:col>6</xdr:col>
      <xdr:colOff>28575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4" y="76200"/>
          <a:ext cx="3781426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R9" sqref="R9"/>
    </sheetView>
  </sheetViews>
  <sheetFormatPr defaultRowHeight="15"/>
  <cols>
    <col min="1" max="1" width="3.5703125" style="1" customWidth="1"/>
    <col min="2" max="2" width="10.5703125" style="1" customWidth="1"/>
    <col min="3" max="3" width="13" style="1" customWidth="1"/>
    <col min="4" max="4" width="6.42578125" style="1" bestFit="1" customWidth="1"/>
    <col min="5" max="5" width="16.42578125" style="1" customWidth="1"/>
    <col min="6" max="6" width="7.85546875" style="1" customWidth="1"/>
    <col min="7" max="7" width="6.28515625" style="1" customWidth="1"/>
    <col min="8" max="8" width="8.140625" style="2" customWidth="1"/>
    <col min="9" max="9" width="8.28515625" style="2" customWidth="1"/>
    <col min="10" max="10" width="7.140625" style="2" customWidth="1"/>
    <col min="11" max="11" width="8.28515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84" customHeight="1">
      <c r="A2" s="18" t="s">
        <v>73</v>
      </c>
      <c r="B2" s="19"/>
      <c r="C2" s="19"/>
      <c r="D2" s="19"/>
      <c r="E2" s="19"/>
      <c r="F2" s="19"/>
      <c r="G2" s="20"/>
      <c r="H2" s="21" t="s">
        <v>71</v>
      </c>
      <c r="I2" s="21"/>
      <c r="J2" s="21"/>
      <c r="K2" s="21"/>
    </row>
    <row r="3" spans="1:11" s="10" customFormat="1">
      <c r="A3" s="5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10" t="s">
        <v>66</v>
      </c>
      <c r="I3" s="9" t="s">
        <v>67</v>
      </c>
      <c r="J3" s="9" t="s">
        <v>68</v>
      </c>
      <c r="K3" s="9" t="s">
        <v>69</v>
      </c>
    </row>
    <row r="4" spans="1:11">
      <c r="A4" s="22">
        <v>1</v>
      </c>
      <c r="B4" s="4" t="s">
        <v>1</v>
      </c>
      <c r="C4" s="4" t="s">
        <v>30</v>
      </c>
      <c r="D4" s="8" t="s">
        <v>58</v>
      </c>
      <c r="E4" s="4" t="s">
        <v>48</v>
      </c>
      <c r="F4" s="4" t="s">
        <v>2</v>
      </c>
      <c r="G4" s="4">
        <v>6</v>
      </c>
      <c r="H4" s="6">
        <f>VLOOKUP(E4,[1]MEGHA!$C$5:$D$159,2,FALSE)</f>
        <v>30</v>
      </c>
      <c r="I4" s="6">
        <f>VLOOKUP(E4,[1]MEGHA!$C$5:$E$159,3,FALSE)</f>
        <v>0</v>
      </c>
      <c r="J4" s="6">
        <v>20</v>
      </c>
      <c r="K4" s="6">
        <f>G4*H4+I4+J4</f>
        <v>200</v>
      </c>
    </row>
    <row r="5" spans="1:11">
      <c r="A5" s="22">
        <v>2</v>
      </c>
      <c r="B5" s="4" t="s">
        <v>24</v>
      </c>
      <c r="C5" s="4" t="s">
        <v>44</v>
      </c>
      <c r="D5" s="8" t="s">
        <v>58</v>
      </c>
      <c r="E5" s="4" t="s">
        <v>56</v>
      </c>
      <c r="F5" s="4" t="s">
        <v>25</v>
      </c>
      <c r="G5" s="4">
        <v>8</v>
      </c>
      <c r="H5" s="6">
        <f>VLOOKUP(E5,[1]MEGHA!$C$5:$D$159,2,FALSE)</f>
        <v>45</v>
      </c>
      <c r="I5" s="6">
        <f>VLOOKUP(E5,[1]MEGHA!$C$5:$E$159,3,FALSE)</f>
        <v>0</v>
      </c>
      <c r="J5" s="6">
        <v>20</v>
      </c>
      <c r="K5" s="6">
        <f t="shared" ref="K5:K21" si="0">G5*H5+I5+J5</f>
        <v>380</v>
      </c>
    </row>
    <row r="6" spans="1:11">
      <c r="A6" s="22">
        <v>3</v>
      </c>
      <c r="B6" s="4" t="s">
        <v>24</v>
      </c>
      <c r="C6" s="4" t="s">
        <v>45</v>
      </c>
      <c r="D6" s="8" t="s">
        <v>58</v>
      </c>
      <c r="E6" s="4" t="s">
        <v>57</v>
      </c>
      <c r="F6" s="4" t="s">
        <v>26</v>
      </c>
      <c r="G6" s="4">
        <v>23</v>
      </c>
      <c r="H6" s="11">
        <v>45</v>
      </c>
      <c r="I6" s="11">
        <v>0</v>
      </c>
      <c r="J6" s="6">
        <v>20</v>
      </c>
      <c r="K6" s="6">
        <f t="shared" si="0"/>
        <v>1055</v>
      </c>
    </row>
    <row r="7" spans="1:11">
      <c r="A7" s="22">
        <v>4</v>
      </c>
      <c r="B7" s="4" t="s">
        <v>24</v>
      </c>
      <c r="C7" s="4" t="s">
        <v>46</v>
      </c>
      <c r="D7" s="8" t="s">
        <v>58</v>
      </c>
      <c r="E7" s="4" t="s">
        <v>49</v>
      </c>
      <c r="F7" s="4" t="s">
        <v>25</v>
      </c>
      <c r="G7" s="4">
        <v>12</v>
      </c>
      <c r="H7" s="6">
        <f>VLOOKUP(E7,[1]MEGHA!$C$5:$D$159,2,FALSE)</f>
        <v>30</v>
      </c>
      <c r="I7" s="6">
        <f>VLOOKUP(E7,[1]MEGHA!$C$5:$E$159,3,FALSE)</f>
        <v>0</v>
      </c>
      <c r="J7" s="6">
        <v>20</v>
      </c>
      <c r="K7" s="6">
        <f t="shared" si="0"/>
        <v>380</v>
      </c>
    </row>
    <row r="8" spans="1:11">
      <c r="A8" s="22">
        <v>5</v>
      </c>
      <c r="B8" s="4" t="s">
        <v>22</v>
      </c>
      <c r="C8" s="4" t="s">
        <v>43</v>
      </c>
      <c r="D8" s="8" t="s">
        <v>58</v>
      </c>
      <c r="E8" s="4" t="s">
        <v>55</v>
      </c>
      <c r="F8" s="4" t="s">
        <v>23</v>
      </c>
      <c r="G8" s="4">
        <v>13</v>
      </c>
      <c r="H8" s="6">
        <f>VLOOKUP(E8,[1]MEGHA!$C$5:$D$159,2,FALSE)</f>
        <v>30</v>
      </c>
      <c r="I8" s="6">
        <f>VLOOKUP(E8,[1]MEGHA!$C$5:$E$159,3,FALSE)</f>
        <v>0</v>
      </c>
      <c r="J8" s="6">
        <v>20</v>
      </c>
      <c r="K8" s="6">
        <f t="shared" si="0"/>
        <v>410</v>
      </c>
    </row>
    <row r="9" spans="1:11">
      <c r="A9" s="22">
        <v>6</v>
      </c>
      <c r="B9" s="4" t="s">
        <v>27</v>
      </c>
      <c r="C9" s="4" t="s">
        <v>47</v>
      </c>
      <c r="D9" s="8" t="s">
        <v>58</v>
      </c>
      <c r="E9" s="4" t="s">
        <v>51</v>
      </c>
      <c r="F9" s="4" t="s">
        <v>28</v>
      </c>
      <c r="G9" s="4">
        <v>3</v>
      </c>
      <c r="H9" s="6">
        <f>VLOOKUP(E9,[1]MEGHA!$C$5:$D$159,2,FALSE)</f>
        <v>30</v>
      </c>
      <c r="I9" s="6">
        <f>VLOOKUP(E9,[1]MEGHA!$C$5:$E$159,3,FALSE)</f>
        <v>0</v>
      </c>
      <c r="J9" s="6">
        <v>20</v>
      </c>
      <c r="K9" s="6">
        <f t="shared" si="0"/>
        <v>110</v>
      </c>
    </row>
    <row r="10" spans="1:11">
      <c r="A10" s="22">
        <v>7</v>
      </c>
      <c r="B10" s="4" t="s">
        <v>20</v>
      </c>
      <c r="C10" s="4" t="s">
        <v>42</v>
      </c>
      <c r="D10" s="8" t="s">
        <v>58</v>
      </c>
      <c r="E10" s="4" t="s">
        <v>49</v>
      </c>
      <c r="F10" s="4" t="s">
        <v>21</v>
      </c>
      <c r="G10" s="4">
        <v>5</v>
      </c>
      <c r="H10" s="6">
        <f>VLOOKUP(E10,[1]MEGHA!$C$5:$D$159,2,FALSE)</f>
        <v>30</v>
      </c>
      <c r="I10" s="6">
        <f>VLOOKUP(E10,[1]MEGHA!$C$5:$E$159,3,FALSE)</f>
        <v>0</v>
      </c>
      <c r="J10" s="6">
        <v>20</v>
      </c>
      <c r="K10" s="6">
        <f t="shared" si="0"/>
        <v>170</v>
      </c>
    </row>
    <row r="11" spans="1:11">
      <c r="A11" s="22">
        <v>8</v>
      </c>
      <c r="B11" s="4" t="s">
        <v>15</v>
      </c>
      <c r="C11" s="4" t="s">
        <v>38</v>
      </c>
      <c r="D11" s="8" t="s">
        <v>58</v>
      </c>
      <c r="E11" s="4" t="s">
        <v>48</v>
      </c>
      <c r="F11" s="4" t="s">
        <v>16</v>
      </c>
      <c r="G11" s="4">
        <v>13</v>
      </c>
      <c r="H11" s="6">
        <f>VLOOKUP(E11,[1]MEGHA!$C$5:$D$159,2,FALSE)</f>
        <v>30</v>
      </c>
      <c r="I11" s="6">
        <f>VLOOKUP(E11,[1]MEGHA!$C$5:$E$159,3,FALSE)</f>
        <v>0</v>
      </c>
      <c r="J11" s="6">
        <v>20</v>
      </c>
      <c r="K11" s="6">
        <f t="shared" si="0"/>
        <v>410</v>
      </c>
    </row>
    <row r="12" spans="1:11">
      <c r="A12" s="22">
        <v>9</v>
      </c>
      <c r="B12" s="4" t="s">
        <v>15</v>
      </c>
      <c r="C12" s="4" t="s">
        <v>39</v>
      </c>
      <c r="D12" s="8" t="s">
        <v>58</v>
      </c>
      <c r="E12" s="4" t="s">
        <v>51</v>
      </c>
      <c r="F12" s="4" t="s">
        <v>17</v>
      </c>
      <c r="G12" s="4">
        <v>3</v>
      </c>
      <c r="H12" s="6">
        <f>VLOOKUP(E12,[1]MEGHA!$C$5:$D$159,2,FALSE)</f>
        <v>30</v>
      </c>
      <c r="I12" s="6">
        <f>VLOOKUP(E12,[1]MEGHA!$C$5:$E$159,3,FALSE)</f>
        <v>0</v>
      </c>
      <c r="J12" s="6">
        <v>20</v>
      </c>
      <c r="K12" s="6">
        <f t="shared" si="0"/>
        <v>110</v>
      </c>
    </row>
    <row r="13" spans="1:11">
      <c r="A13" s="22">
        <v>10</v>
      </c>
      <c r="B13" s="4" t="s">
        <v>15</v>
      </c>
      <c r="C13" s="4" t="s">
        <v>40</v>
      </c>
      <c r="D13" s="8" t="s">
        <v>58</v>
      </c>
      <c r="E13" s="4" t="s">
        <v>54</v>
      </c>
      <c r="F13" s="4" t="s">
        <v>18</v>
      </c>
      <c r="G13" s="4">
        <v>3</v>
      </c>
      <c r="H13" s="6">
        <f>VLOOKUP(E13,[1]MEGHA!$C$5:$D$159,2,FALSE)</f>
        <v>30</v>
      </c>
      <c r="I13" s="6">
        <f>VLOOKUP(E13,[1]MEGHA!$C$5:$E$159,3,FALSE)</f>
        <v>0</v>
      </c>
      <c r="J13" s="6">
        <v>20</v>
      </c>
      <c r="K13" s="6">
        <f t="shared" si="0"/>
        <v>110</v>
      </c>
    </row>
    <row r="14" spans="1:11">
      <c r="A14" s="22">
        <v>11</v>
      </c>
      <c r="B14" s="4" t="s">
        <v>15</v>
      </c>
      <c r="C14" s="4" t="s">
        <v>41</v>
      </c>
      <c r="D14" s="8" t="s">
        <v>58</v>
      </c>
      <c r="E14" s="4" t="s">
        <v>49</v>
      </c>
      <c r="F14" s="4" t="s">
        <v>19</v>
      </c>
      <c r="G14" s="4">
        <v>9</v>
      </c>
      <c r="H14" s="6">
        <f>VLOOKUP(E14,[1]MEGHA!$C$5:$D$159,2,FALSE)</f>
        <v>30</v>
      </c>
      <c r="I14" s="6">
        <f>VLOOKUP(E14,[1]MEGHA!$C$5:$E$159,3,FALSE)</f>
        <v>0</v>
      </c>
      <c r="J14" s="6">
        <v>20</v>
      </c>
      <c r="K14" s="6">
        <f t="shared" si="0"/>
        <v>290</v>
      </c>
    </row>
    <row r="15" spans="1:11">
      <c r="A15" s="22">
        <v>12</v>
      </c>
      <c r="B15" s="4" t="s">
        <v>11</v>
      </c>
      <c r="C15" s="4" t="s">
        <v>35</v>
      </c>
      <c r="D15" s="8" t="s">
        <v>58</v>
      </c>
      <c r="E15" s="4" t="s">
        <v>51</v>
      </c>
      <c r="F15" s="4" t="s">
        <v>12</v>
      </c>
      <c r="G15" s="4">
        <v>3</v>
      </c>
      <c r="H15" s="6">
        <f>VLOOKUP(E15,[1]MEGHA!$C$5:$D$159,2,FALSE)</f>
        <v>30</v>
      </c>
      <c r="I15" s="6">
        <f>VLOOKUP(E15,[1]MEGHA!$C$5:$E$159,3,FALSE)</f>
        <v>0</v>
      </c>
      <c r="J15" s="6">
        <v>20</v>
      </c>
      <c r="K15" s="6">
        <f t="shared" si="0"/>
        <v>110</v>
      </c>
    </row>
    <row r="16" spans="1:11">
      <c r="A16" s="22">
        <v>13</v>
      </c>
      <c r="B16" s="4" t="s">
        <v>11</v>
      </c>
      <c r="C16" s="4" t="s">
        <v>36</v>
      </c>
      <c r="D16" s="8" t="s">
        <v>58</v>
      </c>
      <c r="E16" s="4" t="s">
        <v>52</v>
      </c>
      <c r="F16" s="4" t="s">
        <v>13</v>
      </c>
      <c r="G16" s="4">
        <v>3</v>
      </c>
      <c r="H16" s="6">
        <f>VLOOKUP(E16,[1]MEGHA!$C$5:$D$159,2,FALSE)</f>
        <v>30</v>
      </c>
      <c r="I16" s="6">
        <f>VLOOKUP(E16,[1]MEGHA!$C$5:$E$159,3,FALSE)</f>
        <v>400</v>
      </c>
      <c r="J16" s="6">
        <v>20</v>
      </c>
      <c r="K16" s="6">
        <f>G16*H16+I16+J16</f>
        <v>510</v>
      </c>
    </row>
    <row r="17" spans="1:11">
      <c r="A17" s="22">
        <v>14</v>
      </c>
      <c r="B17" s="4" t="s">
        <v>11</v>
      </c>
      <c r="C17" s="4" t="s">
        <v>37</v>
      </c>
      <c r="D17" s="8" t="s">
        <v>58</v>
      </c>
      <c r="E17" s="4" t="s">
        <v>53</v>
      </c>
      <c r="F17" s="4" t="s">
        <v>14</v>
      </c>
      <c r="G17" s="4">
        <v>14</v>
      </c>
      <c r="H17" s="6">
        <f>VLOOKUP(E17,[1]MEGHA!$C$5:$D$159,2,FALSE)</f>
        <v>30</v>
      </c>
      <c r="I17" s="6">
        <f>VLOOKUP(E17,[1]MEGHA!$C$5:$E$159,3,FALSE)</f>
        <v>0</v>
      </c>
      <c r="J17" s="6">
        <v>20</v>
      </c>
      <c r="K17" s="6">
        <f t="shared" si="0"/>
        <v>440</v>
      </c>
    </row>
    <row r="18" spans="1:11">
      <c r="A18" s="22">
        <v>15</v>
      </c>
      <c r="B18" s="4" t="s">
        <v>9</v>
      </c>
      <c r="C18" s="4" t="s">
        <v>34</v>
      </c>
      <c r="D18" s="8" t="s">
        <v>58</v>
      </c>
      <c r="E18" s="4" t="s">
        <v>49</v>
      </c>
      <c r="F18" s="4" t="s">
        <v>10</v>
      </c>
      <c r="G18" s="4">
        <v>8</v>
      </c>
      <c r="H18" s="6">
        <f>VLOOKUP(E18,[1]MEGHA!$C$5:$D$159,2,FALSE)</f>
        <v>30</v>
      </c>
      <c r="I18" s="6">
        <f>VLOOKUP(E18,[1]MEGHA!$C$5:$E$159,3,FALSE)</f>
        <v>0</v>
      </c>
      <c r="J18" s="6">
        <v>20</v>
      </c>
      <c r="K18" s="6">
        <f t="shared" si="0"/>
        <v>260</v>
      </c>
    </row>
    <row r="19" spans="1:11">
      <c r="A19" s="22">
        <v>16</v>
      </c>
      <c r="B19" s="4" t="s">
        <v>7</v>
      </c>
      <c r="C19" s="4" t="s">
        <v>33</v>
      </c>
      <c r="D19" s="8" t="s">
        <v>58</v>
      </c>
      <c r="E19" s="4" t="s">
        <v>51</v>
      </c>
      <c r="F19" s="4" t="s">
        <v>8</v>
      </c>
      <c r="G19" s="4">
        <v>3</v>
      </c>
      <c r="H19" s="6">
        <f>VLOOKUP(E19,[1]MEGHA!$C$5:$D$159,2,FALSE)</f>
        <v>30</v>
      </c>
      <c r="I19" s="6">
        <f>VLOOKUP(E19,[1]MEGHA!$C$5:$E$159,3,FALSE)</f>
        <v>0</v>
      </c>
      <c r="J19" s="6">
        <v>20</v>
      </c>
      <c r="K19" s="6">
        <f t="shared" si="0"/>
        <v>110</v>
      </c>
    </row>
    <row r="20" spans="1:11">
      <c r="A20" s="22">
        <v>17</v>
      </c>
      <c r="B20" s="4" t="s">
        <v>5</v>
      </c>
      <c r="C20" s="4" t="s">
        <v>32</v>
      </c>
      <c r="D20" s="8" t="s">
        <v>58</v>
      </c>
      <c r="E20" s="4" t="s">
        <v>50</v>
      </c>
      <c r="F20" s="4" t="s">
        <v>6</v>
      </c>
      <c r="G20" s="4">
        <v>23</v>
      </c>
      <c r="H20" s="6">
        <f>VLOOKUP(E20,[1]MEGHA!$C$5:$D$159,2,FALSE)</f>
        <v>30</v>
      </c>
      <c r="I20" s="6">
        <f>VLOOKUP(E20,[1]MEGHA!$C$5:$E$159,3,FALSE)</f>
        <v>0</v>
      </c>
      <c r="J20" s="6">
        <v>20</v>
      </c>
      <c r="K20" s="6">
        <f t="shared" si="0"/>
        <v>710</v>
      </c>
    </row>
    <row r="21" spans="1:11">
      <c r="A21" s="22">
        <v>18</v>
      </c>
      <c r="B21" s="4" t="s">
        <v>3</v>
      </c>
      <c r="C21" s="4" t="s">
        <v>31</v>
      </c>
      <c r="D21" s="8" t="s">
        <v>58</v>
      </c>
      <c r="E21" s="4" t="s">
        <v>49</v>
      </c>
      <c r="F21" s="4" t="s">
        <v>4</v>
      </c>
      <c r="G21" s="4">
        <v>4</v>
      </c>
      <c r="H21" s="6">
        <f>VLOOKUP(E21,[1]MEGHA!$C$5:$D$159,2,FALSE)</f>
        <v>30</v>
      </c>
      <c r="I21" s="6">
        <f>VLOOKUP(E21,[1]MEGHA!$C$5:$E$159,3,FALSE)</f>
        <v>0</v>
      </c>
      <c r="J21" s="6">
        <v>20</v>
      </c>
      <c r="K21" s="6">
        <f t="shared" si="0"/>
        <v>140</v>
      </c>
    </row>
    <row r="22" spans="1:11" s="3" customFormat="1">
      <c r="A22" s="12" t="s">
        <v>70</v>
      </c>
      <c r="B22" s="13"/>
      <c r="C22" s="13"/>
      <c r="D22" s="13"/>
      <c r="E22" s="13"/>
      <c r="F22" s="13"/>
      <c r="G22" s="13"/>
      <c r="H22" s="14"/>
      <c r="I22" s="14"/>
      <c r="J22" s="15"/>
      <c r="K22" s="7">
        <f>SUM(K4:K21)</f>
        <v>5905</v>
      </c>
    </row>
    <row r="23" spans="1:11" s="3" customFormat="1" ht="30" customHeight="1">
      <c r="A23" s="16" t="s">
        <v>72</v>
      </c>
      <c r="B23" s="16"/>
      <c r="C23" s="16"/>
      <c r="D23" s="16"/>
      <c r="E23" s="16"/>
      <c r="F23" s="16"/>
      <c r="G23" s="16"/>
      <c r="H23" s="17"/>
      <c r="I23" s="17"/>
      <c r="J23" s="17"/>
      <c r="K23" s="17"/>
    </row>
    <row r="24" spans="1:11" s="3" customFormat="1" ht="30" customHeight="1">
      <c r="A24" s="16" t="s">
        <v>29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</row>
    <row r="25" spans="1:11">
      <c r="G25" s="22">
        <f>SUM(G4:G21)</f>
        <v>156</v>
      </c>
    </row>
  </sheetData>
  <sortState xmlns:xlrd2="http://schemas.microsoft.com/office/spreadsheetml/2017/richdata2" ref="B4:K21">
    <sortCondition ref="B4"/>
  </sortState>
  <mergeCells count="7">
    <mergeCell ref="A22:J22"/>
    <mergeCell ref="A23:K23"/>
    <mergeCell ref="A24:K24"/>
    <mergeCell ref="A1:G1"/>
    <mergeCell ref="A2:G2"/>
    <mergeCell ref="H1:K1"/>
    <mergeCell ref="H2:K2"/>
  </mergeCells>
  <conditionalFormatting sqref="C3">
    <cfRule type="duplicateValues" dxfId="1" priority="1"/>
  </conditionalFormatting>
  <conditionalFormatting sqref="C3:C1048576">
    <cfRule type="duplicateValues" dxfId="0" priority="2"/>
  </conditionalFormatting>
  <pageMargins left="0.44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2024-09-16T14:08:45Z</cp:lastPrinted>
  <dcterms:created xsi:type="dcterms:W3CDTF">2024-09-08T04:59:52Z</dcterms:created>
  <dcterms:modified xsi:type="dcterms:W3CDTF">2024-09-16T14:08:47Z</dcterms:modified>
</cp:coreProperties>
</file>