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50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4"/>
  <c r="G53"/>
</calcChain>
</file>

<file path=xl/sharedStrings.xml><?xml version="1.0" encoding="utf-8"?>
<sst xmlns="http://schemas.openxmlformats.org/spreadsheetml/2006/main" count="247" uniqueCount="134">
  <si>
    <t>CN-7471-25-26</t>
  </si>
  <si>
    <t>18/11/2025</t>
  </si>
  <si>
    <t>7053018618</t>
  </si>
  <si>
    <t>01/11/2025</t>
  </si>
  <si>
    <t>7053017178/83/84/85/86/87/88/89/90</t>
  </si>
  <si>
    <t>7053017179/80/81</t>
  </si>
  <si>
    <t>7053017175/17176/17177</t>
  </si>
  <si>
    <t>7053017174/17182</t>
  </si>
  <si>
    <t>7053017018</t>
  </si>
  <si>
    <t>03/11/2025</t>
  </si>
  <si>
    <t>7053017695</t>
  </si>
  <si>
    <t>04/11/2025</t>
  </si>
  <si>
    <t>802</t>
  </si>
  <si>
    <t>08/11/2025</t>
  </si>
  <si>
    <t>7053017988/17989</t>
  </si>
  <si>
    <t>10/11/2025</t>
  </si>
  <si>
    <t>09/11/2025</t>
  </si>
  <si>
    <t>7053018008</t>
  </si>
  <si>
    <t>7053017903</t>
  </si>
  <si>
    <t>06/11/2025</t>
  </si>
  <si>
    <t>7053017901</t>
  </si>
  <si>
    <t>7053017835/17836</t>
  </si>
  <si>
    <t>7053017867</t>
  </si>
  <si>
    <t>7053017782/17783/17784</t>
  </si>
  <si>
    <t>7053017862</t>
  </si>
  <si>
    <t>7053017875/17876/77</t>
  </si>
  <si>
    <t>7053018089</t>
  </si>
  <si>
    <t>7053018116/18117</t>
  </si>
  <si>
    <t>7053018122/18123</t>
  </si>
  <si>
    <t>7053018124</t>
  </si>
  <si>
    <t>11/11/2025</t>
  </si>
  <si>
    <t>7053018183</t>
  </si>
  <si>
    <t>12/11/2025</t>
  </si>
  <si>
    <t>7053018248/18249</t>
  </si>
  <si>
    <t>13/11/2025</t>
  </si>
  <si>
    <t>7053018246</t>
  </si>
  <si>
    <t>7053018244/18245</t>
  </si>
  <si>
    <t>7053018340/18341/18342</t>
  </si>
  <si>
    <t>14/11/2025</t>
  </si>
  <si>
    <t>7053018454/18455</t>
  </si>
  <si>
    <t>15/11/2025</t>
  </si>
  <si>
    <t>7053018503</t>
  </si>
  <si>
    <t>7053018492</t>
  </si>
  <si>
    <t>7053018628</t>
  </si>
  <si>
    <t>19/11/2025</t>
  </si>
  <si>
    <t>7053018692/18693</t>
  </si>
  <si>
    <t>7053018696</t>
  </si>
  <si>
    <t>7053018751/18752</t>
  </si>
  <si>
    <t>7053018703/18704</t>
  </si>
  <si>
    <t>21/11/2025</t>
  </si>
  <si>
    <t>7053018866/18867</t>
  </si>
  <si>
    <t>24/11/2025</t>
  </si>
  <si>
    <t>7053019037/19038</t>
  </si>
  <si>
    <t>25/11/2025</t>
  </si>
  <si>
    <t>7053019108</t>
  </si>
  <si>
    <t>7053019093/94/95</t>
  </si>
  <si>
    <t>7053019121/19122</t>
  </si>
  <si>
    <t>26/11/2025</t>
  </si>
  <si>
    <t>7053019145/46</t>
  </si>
  <si>
    <t>7053019143/44</t>
  </si>
  <si>
    <t>7053019135</t>
  </si>
  <si>
    <t>7053019147/19148</t>
  </si>
  <si>
    <t>27/11/2025</t>
  </si>
  <si>
    <t>7053019249</t>
  </si>
  <si>
    <t>28/11/2025</t>
  </si>
  <si>
    <t>7053019312</t>
  </si>
  <si>
    <t>29/11/2025</t>
  </si>
  <si>
    <t>7053019364/365/366</t>
  </si>
  <si>
    <t>SL</t>
  </si>
  <si>
    <t>DATE</t>
  </si>
  <si>
    <t>LR NO</t>
  </si>
  <si>
    <t>INV NO</t>
  </si>
  <si>
    <t>FROM</t>
  </si>
  <si>
    <t>TO</t>
  </si>
  <si>
    <t>CASE</t>
  </si>
  <si>
    <t>CH/03616</t>
  </si>
  <si>
    <t>CH/03617</t>
  </si>
  <si>
    <t>CH/03618</t>
  </si>
  <si>
    <t>CH/03619</t>
  </si>
  <si>
    <t>CH/03620</t>
  </si>
  <si>
    <t>CH/03632</t>
  </si>
  <si>
    <t>CH/03695</t>
  </si>
  <si>
    <t>CH/03699</t>
  </si>
  <si>
    <t>CH/03700</t>
  </si>
  <si>
    <t>CH/03701</t>
  </si>
  <si>
    <t>CH/03702</t>
  </si>
  <si>
    <t>CH/03703</t>
  </si>
  <si>
    <t>CH/03704</t>
  </si>
  <si>
    <t>CH/03721</t>
  </si>
  <si>
    <t>CH/03722</t>
  </si>
  <si>
    <t>CH/03723</t>
  </si>
  <si>
    <t>CH/03724</t>
  </si>
  <si>
    <t>CH/03725</t>
  </si>
  <si>
    <t>CH/03733</t>
  </si>
  <si>
    <t>CH/03744</t>
  </si>
  <si>
    <t>CH/03748</t>
  </si>
  <si>
    <t>CH/03770</t>
  </si>
  <si>
    <t>CH/03771</t>
  </si>
  <si>
    <t>CH/03772</t>
  </si>
  <si>
    <t>CH/03794</t>
  </si>
  <si>
    <t>CH/03808</t>
  </si>
  <si>
    <t>CH/03830</t>
  </si>
  <si>
    <t>CH/03831</t>
  </si>
  <si>
    <t>CH/03874</t>
  </si>
  <si>
    <t>CH/03884</t>
  </si>
  <si>
    <t>CH/03885</t>
  </si>
  <si>
    <t>CH/03886</t>
  </si>
  <si>
    <t>CH/03887</t>
  </si>
  <si>
    <t>CH/03932</t>
  </si>
  <si>
    <t>CH/03977</t>
  </si>
  <si>
    <t>CH/03996</t>
  </si>
  <si>
    <t>CH/03997</t>
  </si>
  <si>
    <t>CH/04001</t>
  </si>
  <si>
    <t>CH/04004</t>
  </si>
  <si>
    <t>CH/04005</t>
  </si>
  <si>
    <t>CH/04006</t>
  </si>
  <si>
    <t>CH/04007</t>
  </si>
  <si>
    <t>CH/04032</t>
  </si>
  <si>
    <t>CH/04047</t>
  </si>
  <si>
    <t>CH/04068</t>
  </si>
  <si>
    <t>BARIPADA</t>
  </si>
  <si>
    <t>BALASORE</t>
  </si>
  <si>
    <t>MALKANGIRI</t>
  </si>
  <si>
    <t>CTC</t>
  </si>
  <si>
    <t>RATE</t>
  </si>
  <si>
    <t>HAM</t>
  </si>
  <si>
    <t>AMOUNT</t>
  </si>
  <si>
    <t>INVOICE
ATC LOGISTICS,,8984191006
GST No:21CHVPB1842D2ZQ</t>
  </si>
  <si>
    <t xml:space="preserve">ALKEM LABORATORIES LTD
Address:A.B. COMPLEX PLOT NO - 3463-3464 1ST FLOOR PRATAP NAGARI BHANPUR 753011 odisha,9338106294
GST No:21AABCA9521E1Z9
</t>
  </si>
  <si>
    <t>Thanking you for your business.
ATC LOGISTICS</t>
  </si>
  <si>
    <t>LR.CH.</t>
  </si>
  <si>
    <t>(RUPEES NINE THOUSAND FOUR HUNDRED TWO ONLY)</t>
  </si>
  <si>
    <t>Kindly, verify &amp; confirm within 7 days, else GST will be filed by 20th NOV , 2025. 
GST to be paid by Consignor under Reverse Charge Mechanism(RCM) as per GST.</t>
  </si>
  <si>
    <t xml:space="preserve">Bill Date:30/11/2025
Bill NO : 2858
Total Amount: 9402.00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</si>
</sst>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/>
    <xf numFmtId="0" fontId="2" fillId="0" borderId="0" xfId="0" applyNumberFormat="1" applyFont="1" applyBorder="1"/>
    <xf numFmtId="0" fontId="2" fillId="0" borderId="0" xfId="0" applyNumberFormat="1" applyFont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66674</xdr:rowOff>
    </xdr:from>
    <xdr:to>
      <xdr:col>6</xdr:col>
      <xdr:colOff>200025</xdr:colOff>
      <xdr:row>0</xdr:row>
      <xdr:rowOff>895349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66674"/>
          <a:ext cx="4038601" cy="828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SEPT%20BILL/ALKEM%20LABTORI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BALASORE</v>
          </cell>
          <cell r="G4">
            <v>1</v>
          </cell>
          <cell r="H4">
            <v>19.55</v>
          </cell>
        </row>
        <row r="5">
          <cell r="F5" t="str">
            <v>BARIPADA</v>
          </cell>
          <cell r="G5">
            <v>24</v>
          </cell>
          <cell r="H5">
            <v>19.55</v>
          </cell>
        </row>
        <row r="6">
          <cell r="F6" t="str">
            <v>BARIPADA</v>
          </cell>
          <cell r="G6">
            <v>1</v>
          </cell>
          <cell r="H6">
            <v>19.55</v>
          </cell>
        </row>
        <row r="7">
          <cell r="F7" t="str">
            <v>BALASORE</v>
          </cell>
          <cell r="G7">
            <v>1</v>
          </cell>
          <cell r="H7">
            <v>19.55</v>
          </cell>
        </row>
        <row r="8">
          <cell r="F8" t="str">
            <v>BALASORE</v>
          </cell>
          <cell r="G8">
            <v>1</v>
          </cell>
          <cell r="H8">
            <v>19.55</v>
          </cell>
        </row>
        <row r="9">
          <cell r="F9" t="str">
            <v>BALASORE</v>
          </cell>
          <cell r="G9">
            <v>8</v>
          </cell>
          <cell r="H9">
            <v>19.55</v>
          </cell>
        </row>
        <row r="10">
          <cell r="F10" t="str">
            <v>BARIPADA</v>
          </cell>
          <cell r="G10">
            <v>2</v>
          </cell>
          <cell r="H10">
            <v>19.55</v>
          </cell>
        </row>
        <row r="11">
          <cell r="F11" t="str">
            <v>BALASORE</v>
          </cell>
          <cell r="G11">
            <v>35</v>
          </cell>
          <cell r="H11">
            <v>19.55</v>
          </cell>
        </row>
        <row r="12">
          <cell r="F12" t="str">
            <v>BALASORE</v>
          </cell>
          <cell r="G12">
            <v>6</v>
          </cell>
          <cell r="H12">
            <v>19.55</v>
          </cell>
        </row>
        <row r="13">
          <cell r="F13" t="str">
            <v>BALASORE</v>
          </cell>
          <cell r="G13">
            <v>2</v>
          </cell>
          <cell r="H13">
            <v>19.55</v>
          </cell>
        </row>
        <row r="14">
          <cell r="F14" t="str">
            <v>BARIPADA</v>
          </cell>
          <cell r="G14">
            <v>1</v>
          </cell>
          <cell r="H14">
            <v>19.55</v>
          </cell>
        </row>
        <row r="15">
          <cell r="F15" t="str">
            <v>BARIPADA</v>
          </cell>
          <cell r="G15">
            <v>17</v>
          </cell>
          <cell r="H15">
            <v>19.55</v>
          </cell>
        </row>
        <row r="16">
          <cell r="F16" t="str">
            <v>BALASORE</v>
          </cell>
          <cell r="G16">
            <v>16</v>
          </cell>
          <cell r="H16">
            <v>19.55</v>
          </cell>
        </row>
        <row r="17">
          <cell r="F17" t="str">
            <v>BALASORE</v>
          </cell>
          <cell r="G17">
            <v>16</v>
          </cell>
          <cell r="H17">
            <v>19.55</v>
          </cell>
        </row>
        <row r="18">
          <cell r="F18" t="str">
            <v>BALASORE</v>
          </cell>
          <cell r="G18">
            <v>19</v>
          </cell>
          <cell r="H18">
            <v>19.55</v>
          </cell>
        </row>
        <row r="19">
          <cell r="F19" t="str">
            <v>BALASORE</v>
          </cell>
          <cell r="G19">
            <v>2</v>
          </cell>
          <cell r="H19">
            <v>19.55</v>
          </cell>
        </row>
        <row r="20">
          <cell r="F20" t="str">
            <v>BALASORE</v>
          </cell>
          <cell r="G20">
            <v>1</v>
          </cell>
          <cell r="H20">
            <v>19.55</v>
          </cell>
        </row>
        <row r="21">
          <cell r="F21" t="str">
            <v>BALASORE</v>
          </cell>
          <cell r="G21">
            <v>6</v>
          </cell>
          <cell r="H21">
            <v>19.55</v>
          </cell>
        </row>
        <row r="22">
          <cell r="F22" t="str">
            <v>BALASORE</v>
          </cell>
          <cell r="G22">
            <v>1</v>
          </cell>
          <cell r="H22">
            <v>19.55</v>
          </cell>
        </row>
        <row r="23">
          <cell r="F23" t="str">
            <v>BALASORE</v>
          </cell>
          <cell r="G23">
            <v>2</v>
          </cell>
          <cell r="H23">
            <v>19.55</v>
          </cell>
        </row>
        <row r="24">
          <cell r="F24" t="str">
            <v>BARIPADA</v>
          </cell>
          <cell r="G24">
            <v>27</v>
          </cell>
          <cell r="H24">
            <v>19.55</v>
          </cell>
        </row>
        <row r="25">
          <cell r="F25" t="str">
            <v>MALKANGIRI</v>
          </cell>
          <cell r="G25">
            <v>1</v>
          </cell>
          <cell r="H25">
            <v>63.25</v>
          </cell>
        </row>
        <row r="26">
          <cell r="F26" t="str">
            <v>BALASORE</v>
          </cell>
          <cell r="G26">
            <v>1</v>
          </cell>
          <cell r="H26">
            <v>19.55</v>
          </cell>
        </row>
        <row r="27">
          <cell r="F27" t="str">
            <v>BARIPADA</v>
          </cell>
          <cell r="G27">
            <v>8</v>
          </cell>
          <cell r="H27">
            <v>19.55</v>
          </cell>
        </row>
        <row r="28">
          <cell r="F28" t="str">
            <v>BARIPADA</v>
          </cell>
          <cell r="G28">
            <v>18</v>
          </cell>
          <cell r="H28">
            <v>19.55</v>
          </cell>
        </row>
        <row r="29">
          <cell r="F29" t="str">
            <v>BARIPADA</v>
          </cell>
          <cell r="G29">
            <v>1</v>
          </cell>
          <cell r="H29">
            <v>19.55</v>
          </cell>
        </row>
        <row r="30">
          <cell r="F30" t="str">
            <v>BARIPADA</v>
          </cell>
          <cell r="G30">
            <v>3</v>
          </cell>
          <cell r="H30">
            <v>19.55</v>
          </cell>
        </row>
        <row r="31">
          <cell r="F31" t="str">
            <v>BARIPADA</v>
          </cell>
          <cell r="G31">
            <v>1</v>
          </cell>
          <cell r="H31">
            <v>19.55</v>
          </cell>
        </row>
        <row r="32">
          <cell r="F32" t="str">
            <v>BALASORE</v>
          </cell>
          <cell r="G32">
            <v>1</v>
          </cell>
          <cell r="H32">
            <v>19.55</v>
          </cell>
        </row>
        <row r="33">
          <cell r="F33" t="str">
            <v>BALASORE</v>
          </cell>
          <cell r="G33">
            <v>10</v>
          </cell>
          <cell r="H33">
            <v>19.55</v>
          </cell>
        </row>
        <row r="34">
          <cell r="F34" t="str">
            <v>BARIPADA</v>
          </cell>
          <cell r="G34">
            <v>4</v>
          </cell>
          <cell r="H34">
            <v>19.55</v>
          </cell>
        </row>
        <row r="35">
          <cell r="F35" t="str">
            <v>BARIPADA</v>
          </cell>
          <cell r="G35">
            <v>1</v>
          </cell>
          <cell r="H35">
            <v>19.55</v>
          </cell>
        </row>
        <row r="36">
          <cell r="F36" t="str">
            <v>BALASORE</v>
          </cell>
          <cell r="G36">
            <v>4</v>
          </cell>
          <cell r="H36">
            <v>19.55</v>
          </cell>
        </row>
        <row r="37">
          <cell r="F37" t="str">
            <v>BARIPADA</v>
          </cell>
          <cell r="G37">
            <v>7</v>
          </cell>
          <cell r="H37">
            <v>19.55</v>
          </cell>
        </row>
        <row r="38">
          <cell r="F38" t="str">
            <v>BALASORE</v>
          </cell>
          <cell r="G38">
            <v>14</v>
          </cell>
          <cell r="H38">
            <v>19.55</v>
          </cell>
        </row>
        <row r="39">
          <cell r="F39" t="str">
            <v>BALASORE</v>
          </cell>
          <cell r="G39">
            <v>2</v>
          </cell>
          <cell r="H39">
            <v>19.55</v>
          </cell>
        </row>
        <row r="40">
          <cell r="F40" t="str">
            <v>BALASORE</v>
          </cell>
          <cell r="G40">
            <v>28</v>
          </cell>
          <cell r="H40">
            <v>19.55</v>
          </cell>
        </row>
        <row r="41">
          <cell r="F41" t="str">
            <v>BALASORE</v>
          </cell>
          <cell r="G41">
            <v>1</v>
          </cell>
          <cell r="H41">
            <v>19.55</v>
          </cell>
        </row>
        <row r="42">
          <cell r="F42" t="str">
            <v>BARIPADA</v>
          </cell>
          <cell r="G42">
            <v>13</v>
          </cell>
          <cell r="H42">
            <v>19.55</v>
          </cell>
        </row>
        <row r="43">
          <cell r="F43" t="str">
            <v>BALASORE</v>
          </cell>
          <cell r="G43">
            <v>17</v>
          </cell>
          <cell r="H43">
            <v>19.55</v>
          </cell>
        </row>
        <row r="44">
          <cell r="F44" t="str">
            <v>BALASORE</v>
          </cell>
          <cell r="G44">
            <v>17</v>
          </cell>
          <cell r="H44">
            <v>19.55</v>
          </cell>
        </row>
        <row r="45">
          <cell r="F45" t="str">
            <v>BALASORE</v>
          </cell>
          <cell r="G45">
            <v>1</v>
          </cell>
          <cell r="H45">
            <v>19.55</v>
          </cell>
        </row>
        <row r="46">
          <cell r="F46" t="str">
            <v>MALKANGIRI</v>
          </cell>
          <cell r="G46">
            <v>9</v>
          </cell>
          <cell r="H46">
            <v>63.25</v>
          </cell>
        </row>
        <row r="47">
          <cell r="F47" t="str">
            <v>BALASORE</v>
          </cell>
          <cell r="G47">
            <v>6</v>
          </cell>
          <cell r="H47">
            <v>19.55</v>
          </cell>
        </row>
        <row r="48">
          <cell r="F48" t="str">
            <v>BARIPADA</v>
          </cell>
          <cell r="G48">
            <v>15</v>
          </cell>
          <cell r="H48">
            <v>19.55</v>
          </cell>
        </row>
        <row r="49">
          <cell r="F49" t="str">
            <v>BARIPADA</v>
          </cell>
          <cell r="G49">
            <v>30</v>
          </cell>
          <cell r="H49">
            <v>19.55</v>
          </cell>
        </row>
        <row r="50">
          <cell r="F50" t="str">
            <v>BALASORE</v>
          </cell>
          <cell r="G50">
            <v>34</v>
          </cell>
          <cell r="H50">
            <v>19.55</v>
          </cell>
        </row>
        <row r="51">
          <cell r="F51" t="str">
            <v>BARIPADA</v>
          </cell>
          <cell r="G51">
            <v>11</v>
          </cell>
          <cell r="H51">
            <v>19.55</v>
          </cell>
        </row>
        <row r="52">
          <cell r="F52" t="str">
            <v>BARIPADA</v>
          </cell>
          <cell r="G52">
            <v>6</v>
          </cell>
          <cell r="H52">
            <v>19.55</v>
          </cell>
        </row>
        <row r="53">
          <cell r="F53" t="str">
            <v>BARIPADA</v>
          </cell>
          <cell r="G53">
            <v>11</v>
          </cell>
          <cell r="H53">
            <v>19.55</v>
          </cell>
        </row>
        <row r="54">
          <cell r="F54" t="str">
            <v>BARIPADA</v>
          </cell>
          <cell r="G54">
            <v>7</v>
          </cell>
          <cell r="H54">
            <v>19.55</v>
          </cell>
        </row>
        <row r="55">
          <cell r="F55" t="str">
            <v>BALASORE</v>
          </cell>
          <cell r="G55">
            <v>19</v>
          </cell>
          <cell r="H55">
            <v>19.55</v>
          </cell>
        </row>
        <row r="56">
          <cell r="F56" t="str">
            <v>BALASORE</v>
          </cell>
          <cell r="G56">
            <v>1</v>
          </cell>
          <cell r="H56">
            <v>19.55</v>
          </cell>
        </row>
        <row r="57">
          <cell r="F57" t="str">
            <v>BALASORE</v>
          </cell>
          <cell r="G57">
            <v>13</v>
          </cell>
          <cell r="H57">
            <v>19.55</v>
          </cell>
        </row>
        <row r="58">
          <cell r="F58" t="str">
            <v>BALASORE</v>
          </cell>
          <cell r="G58">
            <v>1</v>
          </cell>
          <cell r="H58">
            <v>19.55</v>
          </cell>
        </row>
        <row r="59">
          <cell r="F59" t="str">
            <v>BALASORE</v>
          </cell>
          <cell r="G59">
            <v>14</v>
          </cell>
          <cell r="H59">
            <v>19.55</v>
          </cell>
        </row>
        <row r="60">
          <cell r="F60" t="str">
            <v>BALASORE</v>
          </cell>
          <cell r="G60">
            <v>31</v>
          </cell>
          <cell r="H60">
            <v>19.55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10.7109375" bestFit="1" customWidth="1"/>
    <col min="3" max="3" width="13.85546875" bestFit="1" customWidth="1"/>
    <col min="4" max="4" width="17.85546875" style="6" customWidth="1"/>
    <col min="5" max="5" width="6.42578125" bestFit="1" customWidth="1"/>
    <col min="6" max="6" width="12.28515625" bestFit="1" customWidth="1"/>
    <col min="7" max="7" width="5.42578125" bestFit="1" customWidth="1"/>
    <col min="8" max="8" width="6.7109375" customWidth="1"/>
    <col min="9" max="9" width="6.140625" customWidth="1"/>
    <col min="10" max="10" width="7.140625" customWidth="1"/>
    <col min="11" max="11" width="9.7109375" customWidth="1"/>
  </cols>
  <sheetData>
    <row r="1" spans="1:11" ht="76.5" customHeight="1">
      <c r="A1" s="8"/>
      <c r="B1" s="9"/>
      <c r="C1" s="9"/>
      <c r="D1" s="9"/>
      <c r="E1" s="9"/>
      <c r="F1" s="9"/>
      <c r="G1" s="10"/>
      <c r="H1" s="11" t="s">
        <v>127</v>
      </c>
      <c r="I1" s="11"/>
      <c r="J1" s="11"/>
      <c r="K1" s="11"/>
    </row>
    <row r="2" spans="1:11" ht="76.5" customHeight="1">
      <c r="A2" s="8" t="s">
        <v>128</v>
      </c>
      <c r="B2" s="9"/>
      <c r="C2" s="9"/>
      <c r="D2" s="9"/>
      <c r="E2" s="9"/>
      <c r="F2" s="9"/>
      <c r="G2" s="10"/>
      <c r="H2" s="11" t="s">
        <v>133</v>
      </c>
      <c r="I2" s="11"/>
      <c r="J2" s="11"/>
      <c r="K2" s="11"/>
    </row>
    <row r="3" spans="1:11" s="1" customFormat="1">
      <c r="A3" s="3" t="s">
        <v>68</v>
      </c>
      <c r="B3" s="3" t="s">
        <v>69</v>
      </c>
      <c r="C3" s="3" t="s">
        <v>70</v>
      </c>
      <c r="D3" s="4" t="s">
        <v>71</v>
      </c>
      <c r="E3" s="3" t="s">
        <v>72</v>
      </c>
      <c r="F3" s="3" t="s">
        <v>73</v>
      </c>
      <c r="G3" s="3" t="s">
        <v>74</v>
      </c>
      <c r="H3" s="7" t="s">
        <v>124</v>
      </c>
      <c r="I3" s="7" t="s">
        <v>125</v>
      </c>
      <c r="J3" s="7" t="s">
        <v>130</v>
      </c>
      <c r="K3" s="7" t="s">
        <v>126</v>
      </c>
    </row>
    <row r="4" spans="1:11" ht="30">
      <c r="A4" s="2">
        <v>1</v>
      </c>
      <c r="B4" s="2" t="s">
        <v>3</v>
      </c>
      <c r="C4" s="2" t="s">
        <v>75</v>
      </c>
      <c r="D4" s="5" t="s">
        <v>4</v>
      </c>
      <c r="E4" s="2" t="s">
        <v>123</v>
      </c>
      <c r="F4" s="2" t="s">
        <v>121</v>
      </c>
      <c r="G4" s="2">
        <v>27</v>
      </c>
      <c r="H4" s="20">
        <f>VLOOKUP(F4,[1]Consignment!$F$4:$H$60,3,FALSE)</f>
        <v>19.55</v>
      </c>
      <c r="I4" s="20">
        <v>27</v>
      </c>
      <c r="J4" s="20">
        <v>22</v>
      </c>
      <c r="K4" s="20">
        <f>G4*H4+I4+J4</f>
        <v>576.85</v>
      </c>
    </row>
    <row r="5" spans="1:11">
      <c r="A5" s="2">
        <v>2</v>
      </c>
      <c r="B5" s="2" t="s">
        <v>3</v>
      </c>
      <c r="C5" s="2" t="s">
        <v>76</v>
      </c>
      <c r="D5" s="5" t="s">
        <v>5</v>
      </c>
      <c r="E5" s="2" t="s">
        <v>123</v>
      </c>
      <c r="F5" s="2" t="s">
        <v>121</v>
      </c>
      <c r="G5" s="2">
        <v>29</v>
      </c>
      <c r="H5" s="20">
        <f>VLOOKUP(F5,[1]Consignment!$F$4:$H$60,3,FALSE)</f>
        <v>19.55</v>
      </c>
      <c r="I5" s="20">
        <v>29</v>
      </c>
      <c r="J5" s="20">
        <v>22</v>
      </c>
      <c r="K5" s="20">
        <f t="shared" ref="K5:K49" si="0">G5*H5+I5+J5</f>
        <v>617.95000000000005</v>
      </c>
    </row>
    <row r="6" spans="1:11" ht="30">
      <c r="A6" s="2">
        <v>3</v>
      </c>
      <c r="B6" s="2" t="s">
        <v>3</v>
      </c>
      <c r="C6" s="2" t="s">
        <v>77</v>
      </c>
      <c r="D6" s="5" t="s">
        <v>6</v>
      </c>
      <c r="E6" s="2" t="s">
        <v>123</v>
      </c>
      <c r="F6" s="2" t="s">
        <v>120</v>
      </c>
      <c r="G6" s="2">
        <v>20</v>
      </c>
      <c r="H6" s="20">
        <f>VLOOKUP(F6,[1]Consignment!$F$4:$H$60,3,FALSE)</f>
        <v>19.55</v>
      </c>
      <c r="I6" s="20">
        <v>20</v>
      </c>
      <c r="J6" s="20">
        <v>22</v>
      </c>
      <c r="K6" s="20">
        <f t="shared" si="0"/>
        <v>433</v>
      </c>
    </row>
    <row r="7" spans="1:11">
      <c r="A7" s="2">
        <v>4</v>
      </c>
      <c r="B7" s="2" t="s">
        <v>3</v>
      </c>
      <c r="C7" s="2" t="s">
        <v>78</v>
      </c>
      <c r="D7" s="5" t="s">
        <v>7</v>
      </c>
      <c r="E7" s="2" t="s">
        <v>123</v>
      </c>
      <c r="F7" s="2" t="s">
        <v>121</v>
      </c>
      <c r="G7" s="2">
        <v>1</v>
      </c>
      <c r="H7" s="20">
        <f>VLOOKUP(F7,[1]Consignment!$F$4:$H$60,3,FALSE)</f>
        <v>19.55</v>
      </c>
      <c r="I7" s="20">
        <v>1</v>
      </c>
      <c r="J7" s="20">
        <v>22</v>
      </c>
      <c r="K7" s="20">
        <f t="shared" si="0"/>
        <v>42.55</v>
      </c>
    </row>
    <row r="8" spans="1:11">
      <c r="A8" s="2">
        <v>5</v>
      </c>
      <c r="B8" s="2" t="s">
        <v>3</v>
      </c>
      <c r="C8" s="2" t="s">
        <v>79</v>
      </c>
      <c r="D8" s="5" t="s">
        <v>8</v>
      </c>
      <c r="E8" s="2" t="s">
        <v>123</v>
      </c>
      <c r="F8" s="2" t="s">
        <v>121</v>
      </c>
      <c r="G8" s="2">
        <v>1</v>
      </c>
      <c r="H8" s="20">
        <f>VLOOKUP(F8,[1]Consignment!$F$4:$H$60,3,FALSE)</f>
        <v>19.55</v>
      </c>
      <c r="I8" s="20">
        <v>1</v>
      </c>
      <c r="J8" s="20">
        <v>22</v>
      </c>
      <c r="K8" s="20">
        <f t="shared" si="0"/>
        <v>42.55</v>
      </c>
    </row>
    <row r="9" spans="1:11">
      <c r="A9" s="2">
        <v>6</v>
      </c>
      <c r="B9" s="2" t="s">
        <v>9</v>
      </c>
      <c r="C9" s="2" t="s">
        <v>80</v>
      </c>
      <c r="D9" s="5" t="s">
        <v>10</v>
      </c>
      <c r="E9" s="2" t="s">
        <v>123</v>
      </c>
      <c r="F9" s="2" t="s">
        <v>121</v>
      </c>
      <c r="G9" s="2">
        <v>1</v>
      </c>
      <c r="H9" s="20">
        <f>VLOOKUP(F9,[1]Consignment!$F$4:$H$60,3,FALSE)</f>
        <v>19.55</v>
      </c>
      <c r="I9" s="20">
        <v>1</v>
      </c>
      <c r="J9" s="20">
        <v>22</v>
      </c>
      <c r="K9" s="20">
        <f t="shared" si="0"/>
        <v>42.55</v>
      </c>
    </row>
    <row r="10" spans="1:11">
      <c r="A10" s="2">
        <v>7</v>
      </c>
      <c r="B10" s="2" t="s">
        <v>11</v>
      </c>
      <c r="C10" s="2" t="s">
        <v>81</v>
      </c>
      <c r="D10" s="5" t="s">
        <v>12</v>
      </c>
      <c r="E10" s="2" t="s">
        <v>123</v>
      </c>
      <c r="F10" s="2" t="s">
        <v>122</v>
      </c>
      <c r="G10" s="2">
        <v>1</v>
      </c>
      <c r="H10" s="20">
        <f>VLOOKUP(F10,[1]Consignment!$F$4:$H$60,3,FALSE)</f>
        <v>63.25</v>
      </c>
      <c r="I10" s="20">
        <v>1</v>
      </c>
      <c r="J10" s="20">
        <v>22</v>
      </c>
      <c r="K10" s="20">
        <f t="shared" si="0"/>
        <v>86.25</v>
      </c>
    </row>
    <row r="11" spans="1:11">
      <c r="A11" s="2">
        <v>8</v>
      </c>
      <c r="B11" s="2" t="s">
        <v>19</v>
      </c>
      <c r="C11" s="2" t="s">
        <v>86</v>
      </c>
      <c r="D11" s="5" t="s">
        <v>21</v>
      </c>
      <c r="E11" s="2" t="s">
        <v>123</v>
      </c>
      <c r="F11" s="2" t="s">
        <v>121</v>
      </c>
      <c r="G11" s="2">
        <v>1</v>
      </c>
      <c r="H11" s="20">
        <f>VLOOKUP(F11,[1]Consignment!$F$4:$H$60,3,FALSE)</f>
        <v>19.55</v>
      </c>
      <c r="I11" s="20">
        <v>1</v>
      </c>
      <c r="J11" s="20">
        <v>22</v>
      </c>
      <c r="K11" s="20">
        <f t="shared" si="0"/>
        <v>42.55</v>
      </c>
    </row>
    <row r="12" spans="1:11">
      <c r="A12" s="2">
        <v>9</v>
      </c>
      <c r="B12" s="2" t="s">
        <v>19</v>
      </c>
      <c r="C12" s="2" t="s">
        <v>87</v>
      </c>
      <c r="D12" s="5" t="s">
        <v>22</v>
      </c>
      <c r="E12" s="2" t="s">
        <v>123</v>
      </c>
      <c r="F12" s="2" t="s">
        <v>121</v>
      </c>
      <c r="G12" s="2">
        <v>1</v>
      </c>
      <c r="H12" s="20">
        <f>VLOOKUP(F12,[1]Consignment!$F$4:$H$60,3,FALSE)</f>
        <v>19.55</v>
      </c>
      <c r="I12" s="20">
        <v>1</v>
      </c>
      <c r="J12" s="20">
        <v>22</v>
      </c>
      <c r="K12" s="20">
        <f t="shared" si="0"/>
        <v>42.55</v>
      </c>
    </row>
    <row r="13" spans="1:11" ht="30">
      <c r="A13" s="2">
        <v>10</v>
      </c>
      <c r="B13" s="2" t="s">
        <v>19</v>
      </c>
      <c r="C13" s="2" t="s">
        <v>88</v>
      </c>
      <c r="D13" s="5" t="s">
        <v>23</v>
      </c>
      <c r="E13" s="2" t="s">
        <v>123</v>
      </c>
      <c r="F13" s="2" t="s">
        <v>121</v>
      </c>
      <c r="G13" s="2">
        <v>1</v>
      </c>
      <c r="H13" s="20">
        <f>VLOOKUP(F13,[1]Consignment!$F$4:$H$60,3,FALSE)</f>
        <v>19.55</v>
      </c>
      <c r="I13" s="20">
        <v>1</v>
      </c>
      <c r="J13" s="20">
        <v>22</v>
      </c>
      <c r="K13" s="20">
        <f t="shared" si="0"/>
        <v>42.55</v>
      </c>
    </row>
    <row r="14" spans="1:11">
      <c r="A14" s="2">
        <v>11</v>
      </c>
      <c r="B14" s="2" t="s">
        <v>19</v>
      </c>
      <c r="C14" s="2" t="s">
        <v>89</v>
      </c>
      <c r="D14" s="5" t="s">
        <v>24</v>
      </c>
      <c r="E14" s="2" t="s">
        <v>123</v>
      </c>
      <c r="F14" s="2" t="s">
        <v>121</v>
      </c>
      <c r="G14" s="2">
        <v>1</v>
      </c>
      <c r="H14" s="20">
        <f>VLOOKUP(F14,[1]Consignment!$F$4:$H$60,3,FALSE)</f>
        <v>19.55</v>
      </c>
      <c r="I14" s="20">
        <v>1</v>
      </c>
      <c r="J14" s="20">
        <v>22</v>
      </c>
      <c r="K14" s="20">
        <f t="shared" si="0"/>
        <v>42.55</v>
      </c>
    </row>
    <row r="15" spans="1:11" ht="30">
      <c r="A15" s="2">
        <v>12</v>
      </c>
      <c r="B15" s="2" t="s">
        <v>19</v>
      </c>
      <c r="C15" s="2" t="s">
        <v>90</v>
      </c>
      <c r="D15" s="5" t="s">
        <v>25</v>
      </c>
      <c r="E15" s="2" t="s">
        <v>123</v>
      </c>
      <c r="F15" s="2" t="s">
        <v>121</v>
      </c>
      <c r="G15" s="2">
        <v>20</v>
      </c>
      <c r="H15" s="20">
        <f>VLOOKUP(F15,[1]Consignment!$F$4:$H$60,3,FALSE)</f>
        <v>19.55</v>
      </c>
      <c r="I15" s="20">
        <v>20</v>
      </c>
      <c r="J15" s="20">
        <v>22</v>
      </c>
      <c r="K15" s="20">
        <f t="shared" si="0"/>
        <v>433</v>
      </c>
    </row>
    <row r="16" spans="1:11">
      <c r="A16" s="2">
        <v>13</v>
      </c>
      <c r="B16" s="2" t="s">
        <v>13</v>
      </c>
      <c r="C16" s="2" t="s">
        <v>82</v>
      </c>
      <c r="D16" s="5" t="s">
        <v>14</v>
      </c>
      <c r="E16" s="2" t="s">
        <v>123</v>
      </c>
      <c r="F16" s="2" t="s">
        <v>120</v>
      </c>
      <c r="G16" s="2">
        <v>5</v>
      </c>
      <c r="H16" s="20">
        <f>VLOOKUP(F16,[1]Consignment!$F$4:$H$60,3,FALSE)</f>
        <v>19.55</v>
      </c>
      <c r="I16" s="20">
        <v>5</v>
      </c>
      <c r="J16" s="20">
        <v>22</v>
      </c>
      <c r="K16" s="20">
        <f t="shared" si="0"/>
        <v>124.75</v>
      </c>
    </row>
    <row r="17" spans="1:11">
      <c r="A17" s="2">
        <v>14</v>
      </c>
      <c r="B17" s="2" t="s">
        <v>13</v>
      </c>
      <c r="C17" s="2" t="s">
        <v>84</v>
      </c>
      <c r="D17" s="5" t="s">
        <v>18</v>
      </c>
      <c r="E17" s="2" t="s">
        <v>123</v>
      </c>
      <c r="F17" s="2" t="s">
        <v>121</v>
      </c>
      <c r="G17" s="2">
        <v>6</v>
      </c>
      <c r="H17" s="20">
        <f>VLOOKUP(F17,[1]Consignment!$F$4:$H$60,3,FALSE)</f>
        <v>19.55</v>
      </c>
      <c r="I17" s="20">
        <v>6</v>
      </c>
      <c r="J17" s="20">
        <v>22</v>
      </c>
      <c r="K17" s="20">
        <f t="shared" si="0"/>
        <v>145.30000000000001</v>
      </c>
    </row>
    <row r="18" spans="1:11">
      <c r="A18" s="2">
        <v>15</v>
      </c>
      <c r="B18" s="2" t="s">
        <v>13</v>
      </c>
      <c r="C18" s="2" t="s">
        <v>85</v>
      </c>
      <c r="D18" s="5" t="s">
        <v>20</v>
      </c>
      <c r="E18" s="2" t="s">
        <v>123</v>
      </c>
      <c r="F18" s="2" t="s">
        <v>121</v>
      </c>
      <c r="G18" s="2">
        <v>6</v>
      </c>
      <c r="H18" s="20">
        <f>VLOOKUP(F18,[1]Consignment!$F$4:$H$60,3,FALSE)</f>
        <v>19.55</v>
      </c>
      <c r="I18" s="20">
        <v>6</v>
      </c>
      <c r="J18" s="20">
        <v>22</v>
      </c>
      <c r="K18" s="20">
        <f t="shared" si="0"/>
        <v>145.30000000000001</v>
      </c>
    </row>
    <row r="19" spans="1:11">
      <c r="A19" s="2">
        <v>16</v>
      </c>
      <c r="B19" s="2" t="s">
        <v>16</v>
      </c>
      <c r="C19" s="2" t="s">
        <v>83</v>
      </c>
      <c r="D19" s="5" t="s">
        <v>17</v>
      </c>
      <c r="E19" s="2" t="s">
        <v>123</v>
      </c>
      <c r="F19" s="2" t="s">
        <v>121</v>
      </c>
      <c r="G19" s="2">
        <v>1</v>
      </c>
      <c r="H19" s="20">
        <f>VLOOKUP(F19,[1]Consignment!$F$4:$H$60,3,FALSE)</f>
        <v>19.55</v>
      </c>
      <c r="I19" s="20">
        <v>1</v>
      </c>
      <c r="J19" s="20">
        <v>22</v>
      </c>
      <c r="K19" s="20">
        <f t="shared" si="0"/>
        <v>42.55</v>
      </c>
    </row>
    <row r="20" spans="1:11">
      <c r="A20" s="2">
        <v>17</v>
      </c>
      <c r="B20" s="2" t="s">
        <v>15</v>
      </c>
      <c r="C20" s="2" t="s">
        <v>91</v>
      </c>
      <c r="D20" s="5" t="s">
        <v>26</v>
      </c>
      <c r="E20" s="2" t="s">
        <v>123</v>
      </c>
      <c r="F20" s="2" t="s">
        <v>121</v>
      </c>
      <c r="G20" s="2">
        <v>1</v>
      </c>
      <c r="H20" s="20">
        <f>VLOOKUP(F20,[1]Consignment!$F$4:$H$60,3,FALSE)</f>
        <v>19.55</v>
      </c>
      <c r="I20" s="20">
        <v>1</v>
      </c>
      <c r="J20" s="20">
        <v>22</v>
      </c>
      <c r="K20" s="20">
        <f t="shared" si="0"/>
        <v>42.55</v>
      </c>
    </row>
    <row r="21" spans="1:11">
      <c r="A21" s="2">
        <v>18</v>
      </c>
      <c r="B21" s="2" t="s">
        <v>15</v>
      </c>
      <c r="C21" s="2" t="s">
        <v>92</v>
      </c>
      <c r="D21" s="5" t="s">
        <v>27</v>
      </c>
      <c r="E21" s="2" t="s">
        <v>123</v>
      </c>
      <c r="F21" s="2" t="s">
        <v>121</v>
      </c>
      <c r="G21" s="2">
        <v>2</v>
      </c>
      <c r="H21" s="20">
        <f>VLOOKUP(F21,[1]Consignment!$F$4:$H$60,3,FALSE)</f>
        <v>19.55</v>
      </c>
      <c r="I21" s="20">
        <v>2</v>
      </c>
      <c r="J21" s="20">
        <v>22</v>
      </c>
      <c r="K21" s="20">
        <f t="shared" si="0"/>
        <v>63.1</v>
      </c>
    </row>
    <row r="22" spans="1:11">
      <c r="A22" s="2">
        <v>19</v>
      </c>
      <c r="B22" s="2" t="s">
        <v>15</v>
      </c>
      <c r="C22" s="2" t="s">
        <v>93</v>
      </c>
      <c r="D22" s="5" t="s">
        <v>28</v>
      </c>
      <c r="E22" s="2" t="s">
        <v>123</v>
      </c>
      <c r="F22" s="2" t="s">
        <v>121</v>
      </c>
      <c r="G22" s="2">
        <v>6</v>
      </c>
      <c r="H22" s="20">
        <f>VLOOKUP(F22,[1]Consignment!$F$4:$H$60,3,FALSE)</f>
        <v>19.55</v>
      </c>
      <c r="I22" s="20">
        <v>6</v>
      </c>
      <c r="J22" s="20">
        <v>22</v>
      </c>
      <c r="K22" s="20">
        <f t="shared" si="0"/>
        <v>145.30000000000001</v>
      </c>
    </row>
    <row r="23" spans="1:11">
      <c r="A23" s="2">
        <v>20</v>
      </c>
      <c r="B23" s="2" t="s">
        <v>15</v>
      </c>
      <c r="C23" s="2" t="s">
        <v>94</v>
      </c>
      <c r="D23" s="5" t="s">
        <v>29</v>
      </c>
      <c r="E23" s="2" t="s">
        <v>123</v>
      </c>
      <c r="F23" s="2" t="s">
        <v>122</v>
      </c>
      <c r="G23" s="2">
        <v>1</v>
      </c>
      <c r="H23" s="20">
        <f>VLOOKUP(F23,[1]Consignment!$F$4:$H$60,3,FALSE)</f>
        <v>63.25</v>
      </c>
      <c r="I23" s="20">
        <v>1</v>
      </c>
      <c r="J23" s="20">
        <v>22</v>
      </c>
      <c r="K23" s="20">
        <f t="shared" si="0"/>
        <v>86.25</v>
      </c>
    </row>
    <row r="24" spans="1:11">
      <c r="A24" s="2">
        <v>21</v>
      </c>
      <c r="B24" s="2" t="s">
        <v>30</v>
      </c>
      <c r="C24" s="2" t="s">
        <v>95</v>
      </c>
      <c r="D24" s="5" t="s">
        <v>31</v>
      </c>
      <c r="E24" s="2" t="s">
        <v>123</v>
      </c>
      <c r="F24" s="2" t="s">
        <v>120</v>
      </c>
      <c r="G24" s="2">
        <v>10</v>
      </c>
      <c r="H24" s="20">
        <f>VLOOKUP(F24,[1]Consignment!$F$4:$H$60,3,FALSE)</f>
        <v>19.55</v>
      </c>
      <c r="I24" s="20">
        <v>10</v>
      </c>
      <c r="J24" s="20">
        <v>22</v>
      </c>
      <c r="K24" s="20">
        <f t="shared" si="0"/>
        <v>227.5</v>
      </c>
    </row>
    <row r="25" spans="1:11">
      <c r="A25" s="2">
        <v>22</v>
      </c>
      <c r="B25" s="2" t="s">
        <v>32</v>
      </c>
      <c r="C25" s="2" t="s">
        <v>96</v>
      </c>
      <c r="D25" s="5" t="s">
        <v>33</v>
      </c>
      <c r="E25" s="2" t="s">
        <v>123</v>
      </c>
      <c r="F25" s="2" t="s">
        <v>121</v>
      </c>
      <c r="G25" s="2">
        <v>31</v>
      </c>
      <c r="H25" s="20">
        <f>VLOOKUP(F25,[1]Consignment!$F$4:$H$60,3,FALSE)</f>
        <v>19.55</v>
      </c>
      <c r="I25" s="20">
        <v>31</v>
      </c>
      <c r="J25" s="20">
        <v>22</v>
      </c>
      <c r="K25" s="20">
        <f t="shared" si="0"/>
        <v>659.05000000000007</v>
      </c>
    </row>
    <row r="26" spans="1:11">
      <c r="A26" s="2">
        <v>23</v>
      </c>
      <c r="B26" s="2" t="s">
        <v>32</v>
      </c>
      <c r="C26" s="2" t="s">
        <v>97</v>
      </c>
      <c r="D26" s="5" t="s">
        <v>35</v>
      </c>
      <c r="E26" s="2" t="s">
        <v>123</v>
      </c>
      <c r="F26" s="2" t="s">
        <v>121</v>
      </c>
      <c r="G26" s="2">
        <v>1</v>
      </c>
      <c r="H26" s="20">
        <f>VLOOKUP(F26,[1]Consignment!$F$4:$H$60,3,FALSE)</f>
        <v>19.55</v>
      </c>
      <c r="I26" s="20">
        <v>1</v>
      </c>
      <c r="J26" s="20">
        <v>22</v>
      </c>
      <c r="K26" s="20">
        <f t="shared" si="0"/>
        <v>42.55</v>
      </c>
    </row>
    <row r="27" spans="1:11">
      <c r="A27" s="2">
        <v>24</v>
      </c>
      <c r="B27" s="2" t="s">
        <v>32</v>
      </c>
      <c r="C27" s="2" t="s">
        <v>98</v>
      </c>
      <c r="D27" s="5" t="s">
        <v>36</v>
      </c>
      <c r="E27" s="2" t="s">
        <v>123</v>
      </c>
      <c r="F27" s="2" t="s">
        <v>121</v>
      </c>
      <c r="G27" s="2">
        <v>6</v>
      </c>
      <c r="H27" s="20">
        <f>VLOOKUP(F27,[1]Consignment!$F$4:$H$60,3,FALSE)</f>
        <v>19.55</v>
      </c>
      <c r="I27" s="20">
        <v>6</v>
      </c>
      <c r="J27" s="20">
        <v>22</v>
      </c>
      <c r="K27" s="20">
        <f t="shared" si="0"/>
        <v>145.30000000000001</v>
      </c>
    </row>
    <row r="28" spans="1:11" ht="30">
      <c r="A28" s="2">
        <v>25</v>
      </c>
      <c r="B28" s="2" t="s">
        <v>34</v>
      </c>
      <c r="C28" s="2" t="s">
        <v>99</v>
      </c>
      <c r="D28" s="5" t="s">
        <v>37</v>
      </c>
      <c r="E28" s="2" t="s">
        <v>123</v>
      </c>
      <c r="F28" s="2" t="s">
        <v>121</v>
      </c>
      <c r="G28" s="2">
        <v>9</v>
      </c>
      <c r="H28" s="20">
        <f>VLOOKUP(F28,[1]Consignment!$F$4:$H$60,3,FALSE)</f>
        <v>19.55</v>
      </c>
      <c r="I28" s="20">
        <v>9</v>
      </c>
      <c r="J28" s="20">
        <v>22</v>
      </c>
      <c r="K28" s="20">
        <f t="shared" si="0"/>
        <v>206.95000000000002</v>
      </c>
    </row>
    <row r="29" spans="1:11">
      <c r="A29" s="2">
        <v>26</v>
      </c>
      <c r="B29" s="2" t="s">
        <v>38</v>
      </c>
      <c r="C29" s="2" t="s">
        <v>100</v>
      </c>
      <c r="D29" s="5" t="s">
        <v>39</v>
      </c>
      <c r="E29" s="2" t="s">
        <v>123</v>
      </c>
      <c r="F29" s="2" t="s">
        <v>120</v>
      </c>
      <c r="G29" s="2">
        <v>13</v>
      </c>
      <c r="H29" s="20">
        <f>VLOOKUP(F29,[1]Consignment!$F$4:$H$60,3,FALSE)</f>
        <v>19.55</v>
      </c>
      <c r="I29" s="20">
        <v>13</v>
      </c>
      <c r="J29" s="20">
        <v>22</v>
      </c>
      <c r="K29" s="20">
        <f t="shared" si="0"/>
        <v>289.14999999999998</v>
      </c>
    </row>
    <row r="30" spans="1:11">
      <c r="A30" s="2">
        <v>27</v>
      </c>
      <c r="B30" s="2" t="s">
        <v>40</v>
      </c>
      <c r="C30" s="2" t="s">
        <v>101</v>
      </c>
      <c r="D30" s="5" t="s">
        <v>41</v>
      </c>
      <c r="E30" s="2" t="s">
        <v>123</v>
      </c>
      <c r="F30" s="2" t="s">
        <v>121</v>
      </c>
      <c r="G30" s="2">
        <v>2</v>
      </c>
      <c r="H30" s="20">
        <f>VLOOKUP(F30,[1]Consignment!$F$4:$H$60,3,FALSE)</f>
        <v>19.55</v>
      </c>
      <c r="I30" s="20">
        <v>2</v>
      </c>
      <c r="J30" s="20">
        <v>22</v>
      </c>
      <c r="K30" s="20">
        <f t="shared" si="0"/>
        <v>63.1</v>
      </c>
    </row>
    <row r="31" spans="1:11">
      <c r="A31" s="2">
        <v>28</v>
      </c>
      <c r="B31" s="2" t="s">
        <v>40</v>
      </c>
      <c r="C31" s="2" t="s">
        <v>102</v>
      </c>
      <c r="D31" s="5" t="s">
        <v>42</v>
      </c>
      <c r="E31" s="2" t="s">
        <v>123</v>
      </c>
      <c r="F31" s="2" t="s">
        <v>121</v>
      </c>
      <c r="G31" s="2">
        <v>1</v>
      </c>
      <c r="H31" s="20">
        <f>VLOOKUP(F31,[1]Consignment!$F$4:$H$60,3,FALSE)</f>
        <v>19.55</v>
      </c>
      <c r="I31" s="20">
        <v>1</v>
      </c>
      <c r="J31" s="20">
        <v>22</v>
      </c>
      <c r="K31" s="20">
        <f t="shared" si="0"/>
        <v>42.55</v>
      </c>
    </row>
    <row r="32" spans="1:11">
      <c r="A32" s="2">
        <v>29</v>
      </c>
      <c r="B32" s="2" t="s">
        <v>1</v>
      </c>
      <c r="C32" s="2" t="s">
        <v>0</v>
      </c>
      <c r="D32" s="5" t="s">
        <v>2</v>
      </c>
      <c r="E32" s="2" t="s">
        <v>123</v>
      </c>
      <c r="F32" s="2" t="s">
        <v>120</v>
      </c>
      <c r="G32" s="2">
        <v>1</v>
      </c>
      <c r="H32" s="20">
        <f>VLOOKUP(F32,[1]Consignment!$F$4:$H$60,3,FALSE)</f>
        <v>19.55</v>
      </c>
      <c r="I32" s="20">
        <v>1</v>
      </c>
      <c r="J32" s="20">
        <v>22</v>
      </c>
      <c r="K32" s="20">
        <f t="shared" si="0"/>
        <v>42.55</v>
      </c>
    </row>
    <row r="33" spans="1:11">
      <c r="A33" s="2">
        <v>30</v>
      </c>
      <c r="B33" s="2" t="s">
        <v>1</v>
      </c>
      <c r="C33" s="2" t="s">
        <v>103</v>
      </c>
      <c r="D33" s="5" t="s">
        <v>43</v>
      </c>
      <c r="E33" s="2" t="s">
        <v>123</v>
      </c>
      <c r="F33" s="2" t="s">
        <v>121</v>
      </c>
      <c r="G33" s="2">
        <v>1</v>
      </c>
      <c r="H33" s="20">
        <f>VLOOKUP(F33,[1]Consignment!$F$4:$H$60,3,FALSE)</f>
        <v>19.55</v>
      </c>
      <c r="I33" s="20">
        <v>1</v>
      </c>
      <c r="J33" s="20">
        <v>22</v>
      </c>
      <c r="K33" s="20">
        <f t="shared" si="0"/>
        <v>42.55</v>
      </c>
    </row>
    <row r="34" spans="1:11">
      <c r="A34" s="2">
        <v>31</v>
      </c>
      <c r="B34" s="2" t="s">
        <v>44</v>
      </c>
      <c r="C34" s="2" t="s">
        <v>104</v>
      </c>
      <c r="D34" s="5" t="s">
        <v>45</v>
      </c>
      <c r="E34" s="2" t="s">
        <v>123</v>
      </c>
      <c r="F34" s="2" t="s">
        <v>120</v>
      </c>
      <c r="G34" s="2">
        <v>2</v>
      </c>
      <c r="H34" s="20">
        <f>VLOOKUP(F34,[1]Consignment!$F$4:$H$60,3,FALSE)</f>
        <v>19.55</v>
      </c>
      <c r="I34" s="20">
        <v>2</v>
      </c>
      <c r="J34" s="20">
        <v>22</v>
      </c>
      <c r="K34" s="20">
        <f t="shared" si="0"/>
        <v>63.1</v>
      </c>
    </row>
    <row r="35" spans="1:11">
      <c r="A35" s="2">
        <v>32</v>
      </c>
      <c r="B35" s="2" t="s">
        <v>44</v>
      </c>
      <c r="C35" s="2" t="s">
        <v>105</v>
      </c>
      <c r="D35" s="5" t="s">
        <v>46</v>
      </c>
      <c r="E35" s="2" t="s">
        <v>123</v>
      </c>
      <c r="F35" s="2" t="s">
        <v>121</v>
      </c>
      <c r="G35" s="2">
        <v>1</v>
      </c>
      <c r="H35" s="20">
        <f>VLOOKUP(F35,[1]Consignment!$F$4:$H$60,3,FALSE)</f>
        <v>19.55</v>
      </c>
      <c r="I35" s="20">
        <v>1</v>
      </c>
      <c r="J35" s="20">
        <v>22</v>
      </c>
      <c r="K35" s="20">
        <f t="shared" si="0"/>
        <v>42.55</v>
      </c>
    </row>
    <row r="36" spans="1:11">
      <c r="A36" s="2">
        <v>33</v>
      </c>
      <c r="B36" s="2" t="s">
        <v>44</v>
      </c>
      <c r="C36" s="2" t="s">
        <v>106</v>
      </c>
      <c r="D36" s="5" t="s">
        <v>47</v>
      </c>
      <c r="E36" s="2" t="s">
        <v>123</v>
      </c>
      <c r="F36" s="2" t="s">
        <v>120</v>
      </c>
      <c r="G36" s="2">
        <v>23</v>
      </c>
      <c r="H36" s="20">
        <f>VLOOKUP(F36,[1]Consignment!$F$4:$H$60,3,FALSE)</f>
        <v>19.55</v>
      </c>
      <c r="I36" s="20">
        <v>23</v>
      </c>
      <c r="J36" s="20">
        <v>22</v>
      </c>
      <c r="K36" s="20">
        <f t="shared" si="0"/>
        <v>494.65000000000003</v>
      </c>
    </row>
    <row r="37" spans="1:11">
      <c r="A37" s="2">
        <v>34</v>
      </c>
      <c r="B37" s="2" t="s">
        <v>44</v>
      </c>
      <c r="C37" s="2" t="s">
        <v>107</v>
      </c>
      <c r="D37" s="5" t="s">
        <v>48</v>
      </c>
      <c r="E37" s="2" t="s">
        <v>123</v>
      </c>
      <c r="F37" s="2" t="s">
        <v>121</v>
      </c>
      <c r="G37" s="2">
        <v>3</v>
      </c>
      <c r="H37" s="20">
        <f>VLOOKUP(F37,[1]Consignment!$F$4:$H$60,3,FALSE)</f>
        <v>19.55</v>
      </c>
      <c r="I37" s="20">
        <v>3</v>
      </c>
      <c r="J37" s="20">
        <v>22</v>
      </c>
      <c r="K37" s="20">
        <f t="shared" si="0"/>
        <v>83.65</v>
      </c>
    </row>
    <row r="38" spans="1:11">
      <c r="A38" s="2">
        <v>35</v>
      </c>
      <c r="B38" s="2" t="s">
        <v>49</v>
      </c>
      <c r="C38" s="2" t="s">
        <v>108</v>
      </c>
      <c r="D38" s="5" t="s">
        <v>50</v>
      </c>
      <c r="E38" s="2" t="s">
        <v>123</v>
      </c>
      <c r="F38" s="2" t="s">
        <v>121</v>
      </c>
      <c r="G38" s="2">
        <v>1</v>
      </c>
      <c r="H38" s="20">
        <f>VLOOKUP(F38,[1]Consignment!$F$4:$H$60,3,FALSE)</f>
        <v>19.55</v>
      </c>
      <c r="I38" s="20">
        <v>1</v>
      </c>
      <c r="J38" s="20">
        <v>22</v>
      </c>
      <c r="K38" s="20">
        <f t="shared" si="0"/>
        <v>42.55</v>
      </c>
    </row>
    <row r="39" spans="1:11">
      <c r="A39" s="2">
        <v>36</v>
      </c>
      <c r="B39" s="2" t="s">
        <v>51</v>
      </c>
      <c r="C39" s="2" t="s">
        <v>109</v>
      </c>
      <c r="D39" s="5" t="s">
        <v>52</v>
      </c>
      <c r="E39" s="2" t="s">
        <v>123</v>
      </c>
      <c r="F39" s="2" t="s">
        <v>121</v>
      </c>
      <c r="G39" s="2">
        <v>10</v>
      </c>
      <c r="H39" s="20">
        <f>VLOOKUP(F39,[1]Consignment!$F$4:$H$60,3,FALSE)</f>
        <v>19.55</v>
      </c>
      <c r="I39" s="20">
        <v>10</v>
      </c>
      <c r="J39" s="20">
        <v>22</v>
      </c>
      <c r="K39" s="20">
        <f t="shared" si="0"/>
        <v>227.5</v>
      </c>
    </row>
    <row r="40" spans="1:11">
      <c r="A40" s="2">
        <v>37</v>
      </c>
      <c r="B40" s="2" t="s">
        <v>53</v>
      </c>
      <c r="C40" s="2" t="s">
        <v>110</v>
      </c>
      <c r="D40" s="5" t="s">
        <v>54</v>
      </c>
      <c r="E40" s="2" t="s">
        <v>123</v>
      </c>
      <c r="F40" s="2" t="s">
        <v>121</v>
      </c>
      <c r="G40" s="2">
        <v>5</v>
      </c>
      <c r="H40" s="20">
        <f>VLOOKUP(F40,[1]Consignment!$F$4:$H$60,3,FALSE)</f>
        <v>19.55</v>
      </c>
      <c r="I40" s="20">
        <v>5</v>
      </c>
      <c r="J40" s="20">
        <v>22</v>
      </c>
      <c r="K40" s="20">
        <f t="shared" si="0"/>
        <v>124.75</v>
      </c>
    </row>
    <row r="41" spans="1:11">
      <c r="A41" s="2">
        <v>38</v>
      </c>
      <c r="B41" s="2" t="s">
        <v>53</v>
      </c>
      <c r="C41" s="2" t="s">
        <v>111</v>
      </c>
      <c r="D41" s="5" t="s">
        <v>55</v>
      </c>
      <c r="E41" s="2" t="s">
        <v>123</v>
      </c>
      <c r="F41" s="2" t="s">
        <v>121</v>
      </c>
      <c r="G41" s="2">
        <v>13</v>
      </c>
      <c r="H41" s="20">
        <f>VLOOKUP(F41,[1]Consignment!$F$4:$H$60,3,FALSE)</f>
        <v>19.55</v>
      </c>
      <c r="I41" s="20">
        <v>13</v>
      </c>
      <c r="J41" s="20">
        <v>22</v>
      </c>
      <c r="K41" s="20">
        <f t="shared" si="0"/>
        <v>289.14999999999998</v>
      </c>
    </row>
    <row r="42" spans="1:11">
      <c r="A42" s="2">
        <v>39</v>
      </c>
      <c r="B42" s="2" t="s">
        <v>53</v>
      </c>
      <c r="C42" s="2" t="s">
        <v>112</v>
      </c>
      <c r="D42" s="5" t="s">
        <v>56</v>
      </c>
      <c r="E42" s="2" t="s">
        <v>123</v>
      </c>
      <c r="F42" s="2" t="s">
        <v>120</v>
      </c>
      <c r="G42" s="2">
        <v>55</v>
      </c>
      <c r="H42" s="20">
        <f>VLOOKUP(F42,[1]Consignment!$F$4:$H$60,3,FALSE)</f>
        <v>19.55</v>
      </c>
      <c r="I42" s="20">
        <v>55</v>
      </c>
      <c r="J42" s="20">
        <v>22</v>
      </c>
      <c r="K42" s="20">
        <f t="shared" si="0"/>
        <v>1152.25</v>
      </c>
    </row>
    <row r="43" spans="1:11">
      <c r="A43" s="2">
        <v>40</v>
      </c>
      <c r="B43" s="2" t="s">
        <v>57</v>
      </c>
      <c r="C43" s="2" t="s">
        <v>113</v>
      </c>
      <c r="D43" s="5" t="s">
        <v>58</v>
      </c>
      <c r="E43" s="2" t="s">
        <v>123</v>
      </c>
      <c r="F43" s="2" t="s">
        <v>121</v>
      </c>
      <c r="G43" s="2">
        <v>29</v>
      </c>
      <c r="H43" s="20">
        <f>VLOOKUP(F43,[1]Consignment!$F$4:$H$60,3,FALSE)</f>
        <v>19.55</v>
      </c>
      <c r="I43" s="20">
        <v>29</v>
      </c>
      <c r="J43" s="20">
        <v>22</v>
      </c>
      <c r="K43" s="20">
        <f t="shared" si="0"/>
        <v>617.95000000000005</v>
      </c>
    </row>
    <row r="44" spans="1:11">
      <c r="A44" s="2">
        <v>41</v>
      </c>
      <c r="B44" s="2" t="s">
        <v>57</v>
      </c>
      <c r="C44" s="2" t="s">
        <v>114</v>
      </c>
      <c r="D44" s="5" t="s">
        <v>59</v>
      </c>
      <c r="E44" s="2" t="s">
        <v>123</v>
      </c>
      <c r="F44" s="2" t="s">
        <v>121</v>
      </c>
      <c r="G44" s="2">
        <v>5</v>
      </c>
      <c r="H44" s="20">
        <f>VLOOKUP(F44,[1]Consignment!$F$4:$H$60,3,FALSE)</f>
        <v>19.55</v>
      </c>
      <c r="I44" s="20">
        <v>5</v>
      </c>
      <c r="J44" s="20">
        <v>22</v>
      </c>
      <c r="K44" s="20">
        <f t="shared" si="0"/>
        <v>124.75</v>
      </c>
    </row>
    <row r="45" spans="1:11">
      <c r="A45" s="2">
        <v>42</v>
      </c>
      <c r="B45" s="2" t="s">
        <v>57</v>
      </c>
      <c r="C45" s="2" t="s">
        <v>115</v>
      </c>
      <c r="D45" s="5" t="s">
        <v>60</v>
      </c>
      <c r="E45" s="2" t="s">
        <v>123</v>
      </c>
      <c r="F45" s="2" t="s">
        <v>121</v>
      </c>
      <c r="G45" s="2">
        <v>1</v>
      </c>
      <c r="H45" s="20">
        <f>VLOOKUP(F45,[1]Consignment!$F$4:$H$60,3,FALSE)</f>
        <v>19.55</v>
      </c>
      <c r="I45" s="20">
        <v>1</v>
      </c>
      <c r="J45" s="20">
        <v>22</v>
      </c>
      <c r="K45" s="20">
        <f t="shared" si="0"/>
        <v>42.55</v>
      </c>
    </row>
    <row r="46" spans="1:11">
      <c r="A46" s="2">
        <v>43</v>
      </c>
      <c r="B46" s="2" t="s">
        <v>57</v>
      </c>
      <c r="C46" s="2" t="s">
        <v>116</v>
      </c>
      <c r="D46" s="5" t="s">
        <v>61</v>
      </c>
      <c r="E46" s="2" t="s">
        <v>123</v>
      </c>
      <c r="F46" s="2" t="s">
        <v>121</v>
      </c>
      <c r="G46" s="2">
        <v>17</v>
      </c>
      <c r="H46" s="20">
        <f>VLOOKUP(F46,[1]Consignment!$F$4:$H$60,3,FALSE)</f>
        <v>19.55</v>
      </c>
      <c r="I46" s="20">
        <v>17</v>
      </c>
      <c r="J46" s="20">
        <v>22</v>
      </c>
      <c r="K46" s="20">
        <f t="shared" si="0"/>
        <v>371.35</v>
      </c>
    </row>
    <row r="47" spans="1:11">
      <c r="A47" s="2">
        <v>44</v>
      </c>
      <c r="B47" s="2" t="s">
        <v>62</v>
      </c>
      <c r="C47" s="2" t="s">
        <v>117</v>
      </c>
      <c r="D47" s="5" t="s">
        <v>63</v>
      </c>
      <c r="E47" s="2" t="s">
        <v>123</v>
      </c>
      <c r="F47" s="2" t="s">
        <v>121</v>
      </c>
      <c r="G47" s="2">
        <v>3</v>
      </c>
      <c r="H47" s="20">
        <f>VLOOKUP(F47,[1]Consignment!$F$4:$H$60,3,FALSE)</f>
        <v>19.55</v>
      </c>
      <c r="I47" s="20">
        <v>3</v>
      </c>
      <c r="J47" s="20">
        <v>22</v>
      </c>
      <c r="K47" s="20">
        <f t="shared" si="0"/>
        <v>83.65</v>
      </c>
    </row>
    <row r="48" spans="1:11">
      <c r="A48" s="2">
        <v>45</v>
      </c>
      <c r="B48" s="2" t="s">
        <v>64</v>
      </c>
      <c r="C48" s="2" t="s">
        <v>118</v>
      </c>
      <c r="D48" s="5" t="s">
        <v>65</v>
      </c>
      <c r="E48" s="2" t="s">
        <v>123</v>
      </c>
      <c r="F48" s="2" t="s">
        <v>121</v>
      </c>
      <c r="G48" s="2">
        <v>7</v>
      </c>
      <c r="H48" s="20">
        <f>VLOOKUP(F48,[1]Consignment!$F$4:$H$60,3,FALSE)</f>
        <v>19.55</v>
      </c>
      <c r="I48" s="20">
        <v>7</v>
      </c>
      <c r="J48" s="20">
        <v>22</v>
      </c>
      <c r="K48" s="20">
        <f t="shared" si="0"/>
        <v>165.85</v>
      </c>
    </row>
    <row r="49" spans="1:12" ht="30">
      <c r="A49" s="2">
        <v>46</v>
      </c>
      <c r="B49" s="2" t="s">
        <v>66</v>
      </c>
      <c r="C49" s="2" t="s">
        <v>119</v>
      </c>
      <c r="D49" s="5" t="s">
        <v>67</v>
      </c>
      <c r="E49" s="2" t="s">
        <v>123</v>
      </c>
      <c r="F49" s="2" t="s">
        <v>121</v>
      </c>
      <c r="G49" s="2">
        <v>22</v>
      </c>
      <c r="H49" s="20">
        <f>VLOOKUP(F49,[1]Consignment!$F$4:$H$60,3,FALSE)</f>
        <v>19.55</v>
      </c>
      <c r="I49" s="20">
        <v>22</v>
      </c>
      <c r="J49" s="20">
        <v>22</v>
      </c>
      <c r="K49" s="20">
        <f t="shared" si="0"/>
        <v>474.1</v>
      </c>
    </row>
    <row r="50" spans="1:12" s="15" customFormat="1">
      <c r="A50" s="12" t="s">
        <v>131</v>
      </c>
      <c r="B50" s="12"/>
      <c r="C50" s="12"/>
      <c r="D50" s="12"/>
      <c r="E50" s="12"/>
      <c r="F50" s="12"/>
      <c r="G50" s="12"/>
      <c r="H50" s="12"/>
      <c r="I50" s="12"/>
      <c r="J50" s="12"/>
      <c r="K50" s="13">
        <f>ROUND(SUM(K4:K49),0)</f>
        <v>9402</v>
      </c>
      <c r="L50" s="14"/>
    </row>
    <row r="51" spans="1:12" s="18" customFormat="1" ht="30" customHeight="1">
      <c r="A51" s="16" t="s">
        <v>132</v>
      </c>
      <c r="B51" s="16"/>
      <c r="C51" s="16"/>
      <c r="D51" s="16"/>
      <c r="E51" s="16"/>
      <c r="F51" s="16"/>
      <c r="G51" s="16"/>
      <c r="H51" s="17"/>
      <c r="I51" s="17"/>
      <c r="J51" s="17"/>
      <c r="K51" s="17"/>
    </row>
    <row r="52" spans="1:12" s="18" customFormat="1" ht="30" customHeight="1">
      <c r="A52" s="16" t="s">
        <v>129</v>
      </c>
      <c r="B52" s="16"/>
      <c r="C52" s="16"/>
      <c r="D52" s="16"/>
      <c r="E52" s="16"/>
      <c r="F52" s="16"/>
      <c r="G52" s="16"/>
      <c r="H52" s="17"/>
      <c r="I52" s="17"/>
      <c r="J52" s="17"/>
      <c r="K52" s="17"/>
    </row>
    <row r="53" spans="1:12">
      <c r="G53" s="19">
        <f>SUM(G4:G49)</f>
        <v>404</v>
      </c>
    </row>
  </sheetData>
  <sortState ref="B2:G47">
    <sortCondition ref="B2:B47"/>
  </sortState>
  <mergeCells count="7">
    <mergeCell ref="A52:K52"/>
    <mergeCell ref="A1:G1"/>
    <mergeCell ref="H1:K1"/>
    <mergeCell ref="A2:G2"/>
    <mergeCell ref="H2:K2"/>
    <mergeCell ref="A50:J50"/>
    <mergeCell ref="A51:K51"/>
  </mergeCells>
  <conditionalFormatting sqref="C1:C2">
    <cfRule type="duplicateValues" dxfId="4" priority="3"/>
  </conditionalFormatting>
  <conditionalFormatting sqref="C51:C52">
    <cfRule type="duplicateValues" dxfId="3" priority="2"/>
  </conditionalFormatting>
  <conditionalFormatting sqref="C51:C52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2025-12-06T07:47:08Z</dcterms:created>
  <dcterms:modified xsi:type="dcterms:W3CDTF">2025-12-09T03:47:39Z</dcterms:modified>
</cp:coreProperties>
</file>