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34" i="1"/>
  <c r="K31"/>
  <c r="H30"/>
  <c r="H29"/>
  <c r="H28"/>
  <c r="H27"/>
  <c r="H26"/>
  <c r="H25"/>
  <c r="H24"/>
  <c r="H23"/>
  <c r="H22"/>
  <c r="H21"/>
  <c r="H20"/>
  <c r="H19"/>
  <c r="H18"/>
  <c r="H17"/>
  <c r="H16"/>
  <c r="K16" s="1"/>
  <c r="H15"/>
  <c r="H14"/>
  <c r="H13"/>
  <c r="H12"/>
  <c r="H11"/>
  <c r="H10"/>
  <c r="H9"/>
  <c r="H8"/>
  <c r="H7"/>
  <c r="H6"/>
  <c r="H5"/>
  <c r="H4"/>
  <c r="I27"/>
  <c r="K27" s="1"/>
  <c r="K12"/>
  <c r="K21"/>
  <c r="I5"/>
  <c r="I6"/>
  <c r="I7"/>
  <c r="I8"/>
  <c r="I9"/>
  <c r="I10"/>
  <c r="I11"/>
  <c r="I13"/>
  <c r="I14"/>
  <c r="I15"/>
  <c r="I17"/>
  <c r="I18"/>
  <c r="I19"/>
  <c r="I20"/>
  <c r="I22"/>
  <c r="I23"/>
  <c r="I24"/>
  <c r="I25"/>
  <c r="I26"/>
  <c r="I28"/>
  <c r="I29"/>
  <c r="I30"/>
  <c r="I4"/>
  <c r="K5" l="1"/>
  <c r="K6"/>
  <c r="K7"/>
  <c r="K8"/>
  <c r="K9"/>
  <c r="K10"/>
  <c r="K11"/>
  <c r="K13"/>
  <c r="K14"/>
  <c r="K15"/>
  <c r="K17"/>
  <c r="K18"/>
  <c r="K19"/>
  <c r="K20"/>
  <c r="K22"/>
  <c r="K23"/>
  <c r="K24"/>
  <c r="K25"/>
  <c r="K26"/>
  <c r="K28"/>
  <c r="K29"/>
  <c r="K30"/>
  <c r="K4"/>
</calcChain>
</file>

<file path=xl/sharedStrings.xml><?xml version="1.0" encoding="utf-8"?>
<sst xmlns="http://schemas.openxmlformats.org/spreadsheetml/2006/main" count="152" uniqueCount="96">
  <si>
    <t>INVOICE
PRAGATI LOGISTICS,SAMANTA SAHI KHUNTIA LANE,8984191006
GST No:21AGHPB9356M1Z9</t>
  </si>
  <si>
    <t>01/11/2024</t>
  </si>
  <si>
    <t>17205</t>
  </si>
  <si>
    <t>17198</t>
  </si>
  <si>
    <t>17196</t>
  </si>
  <si>
    <t>18/11/2024</t>
  </si>
  <si>
    <t>17313</t>
  </si>
  <si>
    <t>30/11/2024</t>
  </si>
  <si>
    <t>7414</t>
  </si>
  <si>
    <t>7391</t>
  </si>
  <si>
    <t>28/11/2024</t>
  </si>
  <si>
    <t>7378</t>
  </si>
  <si>
    <t>17199</t>
  </si>
  <si>
    <t>27/11/2024</t>
  </si>
  <si>
    <t>7368</t>
  </si>
  <si>
    <t>372</t>
  </si>
  <si>
    <t>25/11/2024</t>
  </si>
  <si>
    <t>7355,7356,</t>
  </si>
  <si>
    <t>7351/7350</t>
  </si>
  <si>
    <t>7334</t>
  </si>
  <si>
    <t>22/11/2024</t>
  </si>
  <si>
    <t>17333</t>
  </si>
  <si>
    <t>17226</t>
  </si>
  <si>
    <t>14/11/2024</t>
  </si>
  <si>
    <t>7277</t>
  </si>
  <si>
    <t>1724</t>
  </si>
  <si>
    <t>17287</t>
  </si>
  <si>
    <t>17200</t>
  </si>
  <si>
    <t>09/11/2024</t>
  </si>
  <si>
    <t>17248</t>
  </si>
  <si>
    <t>17363</t>
  </si>
  <si>
    <t>17327</t>
  </si>
  <si>
    <t>17283</t>
  </si>
  <si>
    <t>11/11/2024</t>
  </si>
  <si>
    <t>17252</t>
  </si>
  <si>
    <t>13/11/2024</t>
  </si>
  <si>
    <t>17271</t>
  </si>
  <si>
    <t>17201</t>
  </si>
  <si>
    <t>17288</t>
  </si>
  <si>
    <t>Thanking you for your business.
PRAGATI LOGISTICS</t>
  </si>
  <si>
    <t>PL/DO/15045</t>
  </si>
  <si>
    <t>PL/DO/15042</t>
  </si>
  <si>
    <t>PL/DO/15041</t>
  </si>
  <si>
    <t>PL/DO/16259</t>
  </si>
  <si>
    <t>PL/DO/17122</t>
  </si>
  <si>
    <t>PL/DO/17121</t>
  </si>
  <si>
    <t>PL/DO/16898</t>
  </si>
  <si>
    <t>PL/DO/15046</t>
  </si>
  <si>
    <t>PL/DO/16855</t>
  </si>
  <si>
    <t>PL/DO/16854</t>
  </si>
  <si>
    <t>PL/JA/19489</t>
  </si>
  <si>
    <t>PL/JA/19466</t>
  </si>
  <si>
    <t>PL/JA/19451</t>
  </si>
  <si>
    <t>PL/DO/16554</t>
  </si>
  <si>
    <t>PL/DO/15044</t>
  </si>
  <si>
    <t>PL/MA/11126</t>
  </si>
  <si>
    <t>PL/DO/16035</t>
  </si>
  <si>
    <t>PL/DO/16258</t>
  </si>
  <si>
    <t>PL/DO/15043</t>
  </si>
  <si>
    <t>PL/DO/15687</t>
  </si>
  <si>
    <t>PL/MA/11662</t>
  </si>
  <si>
    <t>PL/MA/11469</t>
  </si>
  <si>
    <t>PL/MA/11150</t>
  </si>
  <si>
    <t>PL/MA/10974</t>
  </si>
  <si>
    <t>PL/MA/11098</t>
  </si>
  <si>
    <t>PL/MA/10424</t>
  </si>
  <si>
    <t>PL/MA/11222</t>
  </si>
  <si>
    <t>PURI</t>
  </si>
  <si>
    <t>DHENKANAL</t>
  </si>
  <si>
    <t>KENDRAPARA</t>
  </si>
  <si>
    <t>JATNI</t>
  </si>
  <si>
    <t>JAGATSINGHPUR</t>
  </si>
  <si>
    <t>BALASORE</t>
  </si>
  <si>
    <t>ANGUL</t>
  </si>
  <si>
    <t>NAYAGARH</t>
  </si>
  <si>
    <t>JAJPUR ROAD</t>
  </si>
  <si>
    <t>REMUNA</t>
  </si>
  <si>
    <t>BHADRAK</t>
  </si>
  <si>
    <t>SAMBALPUR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</si>
  <si>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</si>
  <si>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</si>
  <si>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</si>
  <si>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</si>
  <si>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</si>
  <si>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</si>
  <si>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</si>
  <si>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</si>
  <si>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</si>
  <si>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 xml:space="preserve">KOKUYO CAMLIN LIMITED
Address:SECTOR -11 Plot No 11-3-C/1358  CDA, CUTTACK -P,S , BIDANASAI 753014 ODISHA,9437769733
GST No:21AAACC1647E1ZD
</t>
  </si>
  <si>
    <t>JAYPATNA</t>
  </si>
  <si>
    <t>Kindly, verify &amp; confirm within 7 days, else GST will be filed by 20th DEC, 2024. 
GST to be paid by Consignor under Reverse Charge Mechanism(RCM) as per GST.</t>
  </si>
  <si>
    <t>DD.CH.</t>
  </si>
  <si>
    <t>LR CH.</t>
  </si>
  <si>
    <t xml:space="preserve">Bill Date:30/11/2024
Bill NO : 28107
Total Amount: 12312.00
</t>
  </si>
  <si>
    <t>(RUPEES TWELVE THOUSAND THREE HUNDRED TWELVE ONLY)</t>
  </si>
  <si>
    <t>AMT.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</si>
</sst>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0" fillId="0" borderId="1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123825</xdr:rowOff>
    </xdr:from>
    <xdr:to>
      <xdr:col>6</xdr:col>
      <xdr:colOff>47624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1450" y="123825"/>
          <a:ext cx="3800474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>
        <row r="5">
          <cell r="C5" t="str">
            <v>ADASPUR</v>
          </cell>
          <cell r="D5">
            <v>30</v>
          </cell>
        </row>
        <row r="6">
          <cell r="C6" t="str">
            <v>AMBERI</v>
          </cell>
          <cell r="D6">
            <v>34.799999999999997</v>
          </cell>
        </row>
        <row r="7">
          <cell r="C7" t="str">
            <v>ANAKHIA</v>
          </cell>
        </row>
        <row r="8">
          <cell r="C8" t="str">
            <v>ANANDPUR</v>
          </cell>
          <cell r="D8">
            <v>45</v>
          </cell>
        </row>
        <row r="9">
          <cell r="C9" t="str">
            <v>ANGUL</v>
          </cell>
          <cell r="D9">
            <v>36</v>
          </cell>
        </row>
        <row r="10">
          <cell r="C10" t="str">
            <v>ASTARANG</v>
          </cell>
          <cell r="D10">
            <v>36</v>
          </cell>
        </row>
        <row r="11">
          <cell r="C11" t="str">
            <v>ATHAMALIK</v>
          </cell>
        </row>
        <row r="12">
          <cell r="C12" t="str">
            <v>ATHGARH</v>
          </cell>
          <cell r="D12">
            <v>30</v>
          </cell>
        </row>
        <row r="13">
          <cell r="C13" t="str">
            <v>AUL</v>
          </cell>
          <cell r="D13">
            <v>45</v>
          </cell>
        </row>
        <row r="14">
          <cell r="C14" t="str">
            <v>BALAMUKULI</v>
          </cell>
        </row>
        <row r="15">
          <cell r="C15" t="str">
            <v>BALANGA</v>
          </cell>
        </row>
        <row r="16">
          <cell r="C16" t="str">
            <v>BALASORE</v>
          </cell>
          <cell r="D16">
            <v>38.4</v>
          </cell>
        </row>
        <row r="17">
          <cell r="C17" t="str">
            <v>BALIA</v>
          </cell>
        </row>
        <row r="18">
          <cell r="C18" t="str">
            <v>BALIANTA</v>
          </cell>
          <cell r="D18">
            <v>30</v>
          </cell>
        </row>
        <row r="19">
          <cell r="C19" t="str">
            <v>BALIAPAL</v>
          </cell>
          <cell r="D19">
            <v>30</v>
          </cell>
        </row>
        <row r="20">
          <cell r="C20" t="str">
            <v>BALICHANDRAPUR</v>
          </cell>
          <cell r="D20">
            <v>42</v>
          </cell>
        </row>
        <row r="21">
          <cell r="C21" t="str">
            <v>BALIKUDA</v>
          </cell>
          <cell r="D21">
            <v>30</v>
          </cell>
          <cell r="E21">
            <v>400</v>
          </cell>
        </row>
        <row r="22">
          <cell r="C22" t="str">
            <v>BALIPATNA</v>
          </cell>
        </row>
        <row r="23">
          <cell r="C23" t="str">
            <v>BANAMALIPUR</v>
          </cell>
          <cell r="D23">
            <v>33.6</v>
          </cell>
        </row>
        <row r="24">
          <cell r="C24" t="str">
            <v>BANARPAL</v>
          </cell>
        </row>
        <row r="25">
          <cell r="C25" t="str">
            <v>BANDALA</v>
          </cell>
        </row>
        <row r="26">
          <cell r="C26" t="str">
            <v>BANKI</v>
          </cell>
          <cell r="D26">
            <v>30</v>
          </cell>
        </row>
        <row r="27">
          <cell r="C27" t="str">
            <v>BANTALA</v>
          </cell>
        </row>
        <row r="28">
          <cell r="C28" t="str">
            <v>BARAMBA</v>
          </cell>
        </row>
        <row r="29">
          <cell r="C29" t="str">
            <v>BARIPADA</v>
          </cell>
          <cell r="D29">
            <v>48</v>
          </cell>
        </row>
        <row r="30">
          <cell r="C30" t="str">
            <v>BARPALI</v>
          </cell>
          <cell r="D30">
            <v>55.2</v>
          </cell>
          <cell r="E30">
            <v>600</v>
          </cell>
        </row>
        <row r="31">
          <cell r="C31" t="str">
            <v>BAULAPUR</v>
          </cell>
        </row>
        <row r="32">
          <cell r="C32" t="str">
            <v>BEGUNIA</v>
          </cell>
        </row>
        <row r="33">
          <cell r="C33" t="str">
            <v>BELIAPAL</v>
          </cell>
        </row>
        <row r="34">
          <cell r="C34" t="str">
            <v>BERHAMPUR</v>
          </cell>
          <cell r="D34">
            <v>36</v>
          </cell>
        </row>
        <row r="35">
          <cell r="C35" t="str">
            <v>BHADRAK</v>
          </cell>
          <cell r="D35">
            <v>33.6</v>
          </cell>
        </row>
        <row r="36">
          <cell r="C36" t="str">
            <v>BHUBAN</v>
          </cell>
        </row>
        <row r="37">
          <cell r="C37" t="str">
            <v>BHUBANESWAR</v>
          </cell>
          <cell r="D37">
            <v>30</v>
          </cell>
        </row>
        <row r="38">
          <cell r="C38" t="str">
            <v>BILAHAT</v>
          </cell>
          <cell r="D38">
            <v>37.200000000000003</v>
          </cell>
        </row>
        <row r="39">
          <cell r="C39" t="str">
            <v>BINDHANIMA</v>
          </cell>
        </row>
        <row r="40">
          <cell r="C40" t="str">
            <v>BOINDA</v>
          </cell>
        </row>
        <row r="41">
          <cell r="C41" t="str">
            <v>BOLGARH</v>
          </cell>
        </row>
        <row r="42">
          <cell r="C42" t="str">
            <v>BOUDH</v>
          </cell>
          <cell r="D42">
            <v>110.4</v>
          </cell>
        </row>
        <row r="43">
          <cell r="C43" t="str">
            <v>BRAHMAGIRI</v>
          </cell>
        </row>
        <row r="44">
          <cell r="C44" t="str">
            <v>CHAMPUA</v>
          </cell>
          <cell r="D44">
            <v>44.4</v>
          </cell>
          <cell r="E44">
            <v>600</v>
          </cell>
        </row>
        <row r="45">
          <cell r="C45" t="str">
            <v>CHANDANPUR</v>
          </cell>
        </row>
        <row r="46">
          <cell r="C46" t="str">
            <v>CHANDIKHOL</v>
          </cell>
          <cell r="D46">
            <v>30</v>
          </cell>
        </row>
        <row r="47">
          <cell r="C47" t="str">
            <v>CHANDOLA</v>
          </cell>
          <cell r="D47">
            <v>30</v>
          </cell>
        </row>
        <row r="48">
          <cell r="C48" t="str">
            <v>CHANDPUR</v>
          </cell>
          <cell r="D48">
            <v>30</v>
          </cell>
        </row>
        <row r="49">
          <cell r="C49" t="str">
            <v>CHHATIA</v>
          </cell>
          <cell r="D49">
            <v>30</v>
          </cell>
        </row>
        <row r="50">
          <cell r="C50" t="str">
            <v>CHOUDWAR</v>
          </cell>
          <cell r="D50">
            <v>30</v>
          </cell>
        </row>
        <row r="51">
          <cell r="C51" t="str">
            <v>DASAPALLA</v>
          </cell>
          <cell r="D51">
            <v>48</v>
          </cell>
        </row>
        <row r="52">
          <cell r="C52" t="str">
            <v>DHALAPATHARA</v>
          </cell>
        </row>
        <row r="53">
          <cell r="C53" t="str">
            <v>DHALAPUR</v>
          </cell>
        </row>
        <row r="54">
          <cell r="C54" t="str">
            <v>DHAMNAGAR</v>
          </cell>
          <cell r="D54">
            <v>54</v>
          </cell>
        </row>
        <row r="55">
          <cell r="C55" t="str">
            <v>DHENKANAL</v>
          </cell>
          <cell r="D55">
            <v>30</v>
          </cell>
        </row>
        <row r="56">
          <cell r="C56" t="str">
            <v>DUBURI</v>
          </cell>
        </row>
        <row r="57">
          <cell r="C57" t="str">
            <v>DUHURIA</v>
          </cell>
        </row>
        <row r="58">
          <cell r="C58" t="str">
            <v>ERSAMA</v>
          </cell>
        </row>
        <row r="59">
          <cell r="C59" t="str">
            <v>FAKIRPADA</v>
          </cell>
        </row>
        <row r="60">
          <cell r="C60" t="str">
            <v>GOP</v>
          </cell>
        </row>
        <row r="61">
          <cell r="C61" t="str">
            <v>GOPALPUR</v>
          </cell>
        </row>
        <row r="62">
          <cell r="C62" t="str">
            <v>GUNUPUR (RATNAGIRI)</v>
          </cell>
        </row>
        <row r="63">
          <cell r="C63" t="str">
            <v>HARIPUR HAT</v>
          </cell>
          <cell r="D63">
            <v>30</v>
          </cell>
        </row>
        <row r="64">
          <cell r="C64" t="str">
            <v>ICHHAPUR</v>
          </cell>
          <cell r="D64">
            <v>30</v>
          </cell>
        </row>
        <row r="65">
          <cell r="C65" t="str">
            <v>ITAMATI</v>
          </cell>
          <cell r="D65">
            <v>36</v>
          </cell>
        </row>
        <row r="66">
          <cell r="C66" t="str">
            <v>JAGATPUR</v>
          </cell>
        </row>
        <row r="67">
          <cell r="C67" t="str">
            <v>JAGATSINGHPUR</v>
          </cell>
          <cell r="D67">
            <v>30</v>
          </cell>
        </row>
        <row r="68">
          <cell r="C68" t="str">
            <v>JAJPUR ROAD</v>
          </cell>
          <cell r="D68">
            <v>30</v>
          </cell>
        </row>
        <row r="69">
          <cell r="C69" t="str">
            <v>JAJPUR TOWN</v>
          </cell>
          <cell r="D69">
            <v>30</v>
          </cell>
        </row>
        <row r="70">
          <cell r="C70" t="str">
            <v>JALESWAR</v>
          </cell>
          <cell r="D70">
            <v>48</v>
          </cell>
        </row>
        <row r="71">
          <cell r="C71" t="str">
            <v>JAMEDHAR</v>
          </cell>
        </row>
        <row r="72">
          <cell r="C72" t="str">
            <v>JANKIA</v>
          </cell>
        </row>
        <row r="73">
          <cell r="C73" t="str">
            <v>JARKA</v>
          </cell>
          <cell r="D73">
            <v>30</v>
          </cell>
        </row>
        <row r="74">
          <cell r="C74" t="str">
            <v>JARSINGA</v>
          </cell>
        </row>
        <row r="75">
          <cell r="C75" t="str">
            <v>JATNI</v>
          </cell>
          <cell r="D75">
            <v>30</v>
          </cell>
        </row>
        <row r="76">
          <cell r="C76" t="str">
            <v>JIGINIPUR</v>
          </cell>
        </row>
        <row r="77">
          <cell r="C77" t="str">
            <v>JORANDA</v>
          </cell>
        </row>
        <row r="78">
          <cell r="C78" t="str">
            <v>KAKATPUR</v>
          </cell>
          <cell r="D78">
            <v>33.6</v>
          </cell>
        </row>
        <row r="79">
          <cell r="C79" t="str">
            <v>KALAPATHAR</v>
          </cell>
          <cell r="D79">
            <v>33.6</v>
          </cell>
        </row>
        <row r="80">
          <cell r="C80" t="str">
            <v>KAMAKHYANAGAR</v>
          </cell>
          <cell r="D80">
            <v>33.6</v>
          </cell>
        </row>
        <row r="81">
          <cell r="C81" t="str">
            <v>KANDARPUR</v>
          </cell>
          <cell r="D81">
            <v>30</v>
          </cell>
        </row>
        <row r="82">
          <cell r="C82" t="str">
            <v>KANPUR</v>
          </cell>
        </row>
        <row r="83">
          <cell r="C83" t="str">
            <v>KARANJIA</v>
          </cell>
          <cell r="D83">
            <v>50.4</v>
          </cell>
        </row>
        <row r="84">
          <cell r="C84" t="str">
            <v>KENDRAPARA</v>
          </cell>
          <cell r="D84">
            <v>30</v>
          </cell>
        </row>
        <row r="85">
          <cell r="C85" t="str">
            <v>KEONJHAR</v>
          </cell>
          <cell r="D85">
            <v>43.2</v>
          </cell>
        </row>
        <row r="86">
          <cell r="C86" t="str">
            <v>KHAJURIKATA</v>
          </cell>
        </row>
        <row r="87">
          <cell r="C87" t="str">
            <v>KHALIKOT</v>
          </cell>
        </row>
        <row r="88">
          <cell r="C88" t="str">
            <v>KHUNTUNI</v>
          </cell>
        </row>
        <row r="89">
          <cell r="C89" t="str">
            <v>KHURDA</v>
          </cell>
          <cell r="D89">
            <v>30</v>
          </cell>
        </row>
        <row r="90">
          <cell r="C90" t="str">
            <v>KONARK</v>
          </cell>
        </row>
        <row r="91">
          <cell r="C91" t="str">
            <v>KUAKHIA</v>
          </cell>
          <cell r="D91">
            <v>30</v>
          </cell>
        </row>
        <row r="92">
          <cell r="C92" t="str">
            <v>KUJANGA</v>
          </cell>
        </row>
        <row r="93">
          <cell r="C93" t="str">
            <v>LOKESWARPUR</v>
          </cell>
        </row>
        <row r="94">
          <cell r="C94" t="str">
            <v>MACHIPADA</v>
          </cell>
        </row>
        <row r="95">
          <cell r="C95" t="str">
            <v>MANGALPUR</v>
          </cell>
          <cell r="D95">
            <v>42</v>
          </cell>
        </row>
        <row r="96">
          <cell r="C96" t="str">
            <v>MARSHAGHAI</v>
          </cell>
        </row>
        <row r="97">
          <cell r="C97" t="str">
            <v>NADIAGORDI</v>
          </cell>
          <cell r="D97">
            <v>30</v>
          </cell>
        </row>
        <row r="98">
          <cell r="C98" t="str">
            <v>NAKHARA</v>
          </cell>
        </row>
        <row r="99">
          <cell r="C99" t="str">
            <v>NALCO</v>
          </cell>
        </row>
        <row r="100">
          <cell r="C100" t="str">
            <v>NANPUR</v>
          </cell>
        </row>
        <row r="101">
          <cell r="C101" t="str">
            <v>NARENDRAPUR</v>
          </cell>
        </row>
        <row r="102">
          <cell r="C102" t="str">
            <v>NAYAGARH</v>
          </cell>
          <cell r="D102">
            <v>36</v>
          </cell>
        </row>
        <row r="103">
          <cell r="C103" t="str">
            <v>NAYAHAT</v>
          </cell>
          <cell r="D103">
            <v>44.4</v>
          </cell>
        </row>
        <row r="104">
          <cell r="C104" t="str">
            <v>NEMALO</v>
          </cell>
          <cell r="D104">
            <v>30</v>
          </cell>
        </row>
        <row r="105">
          <cell r="C105" t="str">
            <v>NIALI</v>
          </cell>
          <cell r="D105">
            <v>33.6</v>
          </cell>
        </row>
        <row r="106">
          <cell r="C106" t="str">
            <v>NIMAPARA</v>
          </cell>
          <cell r="D106">
            <v>30</v>
          </cell>
        </row>
        <row r="107">
          <cell r="C107" t="str">
            <v>NISCHINTKOILI</v>
          </cell>
        </row>
        <row r="108">
          <cell r="C108" t="str">
            <v>NTPC KANIHA</v>
          </cell>
        </row>
        <row r="109">
          <cell r="C109" t="str">
            <v>NUAHAT</v>
          </cell>
        </row>
        <row r="110">
          <cell r="C110" t="str">
            <v>NUAPATNA</v>
          </cell>
          <cell r="D110">
            <v>30</v>
          </cell>
        </row>
        <row r="111">
          <cell r="C111" t="str">
            <v>NUAPOLA</v>
          </cell>
        </row>
        <row r="112">
          <cell r="C112" t="str">
            <v>PAGA</v>
          </cell>
        </row>
        <row r="113">
          <cell r="C113" t="str">
            <v>PANIKOILI</v>
          </cell>
          <cell r="D113">
            <v>30</v>
          </cell>
        </row>
        <row r="114">
          <cell r="C114" t="str">
            <v>PANKAPAL</v>
          </cell>
          <cell r="D114">
            <v>30</v>
          </cell>
        </row>
        <row r="115">
          <cell r="C115" t="str">
            <v>PARADEEP</v>
          </cell>
          <cell r="D115">
            <v>30</v>
          </cell>
        </row>
        <row r="116">
          <cell r="C116" t="str">
            <v>PATTAMUNDAI</v>
          </cell>
          <cell r="D116">
            <v>30</v>
          </cell>
        </row>
        <row r="117">
          <cell r="C117" t="str">
            <v>PIPILI</v>
          </cell>
        </row>
        <row r="118">
          <cell r="C118" t="str">
            <v>PURI</v>
          </cell>
          <cell r="D118">
            <v>33.6</v>
          </cell>
        </row>
        <row r="119">
          <cell r="C119" t="str">
            <v>RAGHUNATHPUR</v>
          </cell>
          <cell r="D119">
            <v>30</v>
          </cell>
        </row>
        <row r="120">
          <cell r="C120" t="str">
            <v>RAHAMA</v>
          </cell>
          <cell r="D120">
            <v>30</v>
          </cell>
        </row>
        <row r="121">
          <cell r="C121" t="str">
            <v>RAIRANGPUR</v>
          </cell>
          <cell r="D121">
            <v>60</v>
          </cell>
        </row>
        <row r="122">
          <cell r="C122" t="str">
            <v>RAJKANIKA</v>
          </cell>
          <cell r="D122">
            <v>55</v>
          </cell>
        </row>
        <row r="123">
          <cell r="C123" t="str">
            <v>RAJSUNAKHALA</v>
          </cell>
          <cell r="D123">
            <v>36</v>
          </cell>
        </row>
        <row r="124">
          <cell r="C124" t="str">
            <v>RAMBAG</v>
          </cell>
          <cell r="D124">
            <v>0</v>
          </cell>
        </row>
        <row r="125">
          <cell r="C125" t="str">
            <v>RANIGUDA</v>
          </cell>
          <cell r="D125">
            <v>0</v>
          </cell>
        </row>
        <row r="126">
          <cell r="C126" t="str">
            <v>RANKI</v>
          </cell>
          <cell r="D126">
            <v>0</v>
          </cell>
          <cell r="E126">
            <v>200</v>
          </cell>
        </row>
        <row r="127">
          <cell r="C127" t="str">
            <v>RENCH</v>
          </cell>
          <cell r="D127">
            <v>0</v>
          </cell>
        </row>
        <row r="128">
          <cell r="C128" t="str">
            <v>SAKHIGOPAL</v>
          </cell>
          <cell r="D128">
            <v>33.6</v>
          </cell>
        </row>
        <row r="129">
          <cell r="C129" t="str">
            <v>SALIPUR</v>
          </cell>
          <cell r="D129">
            <v>30</v>
          </cell>
        </row>
        <row r="130">
          <cell r="C130" t="str">
            <v>SAMBALPUR</v>
          </cell>
          <cell r="D130">
            <v>55.2</v>
          </cell>
        </row>
        <row r="131">
          <cell r="C131" t="str">
            <v>SARALA ROAD</v>
          </cell>
          <cell r="D131">
            <v>0</v>
          </cell>
        </row>
        <row r="132">
          <cell r="C132" t="str">
            <v>SATASANKHA</v>
          </cell>
          <cell r="D132">
            <v>0</v>
          </cell>
        </row>
        <row r="133">
          <cell r="C133" t="str">
            <v>SHERGARH</v>
          </cell>
          <cell r="D133">
            <v>0</v>
          </cell>
        </row>
        <row r="134">
          <cell r="C134" t="str">
            <v>SINGHPUR</v>
          </cell>
          <cell r="D134">
            <v>0</v>
          </cell>
        </row>
        <row r="135">
          <cell r="C135" t="str">
            <v>SONEPUR</v>
          </cell>
          <cell r="D135">
            <v>0</v>
          </cell>
        </row>
        <row r="136">
          <cell r="C136" t="str">
            <v>SORO</v>
          </cell>
          <cell r="D136">
            <v>48</v>
          </cell>
        </row>
        <row r="137">
          <cell r="C137" t="str">
            <v>TALCHER</v>
          </cell>
          <cell r="D137">
            <v>36</v>
          </cell>
        </row>
        <row r="138">
          <cell r="C138" t="str">
            <v>TANGI</v>
          </cell>
          <cell r="D138">
            <v>0</v>
          </cell>
        </row>
        <row r="139">
          <cell r="C139" t="str">
            <v>TARADAPADA</v>
          </cell>
          <cell r="D139">
            <v>0</v>
          </cell>
        </row>
        <row r="140">
          <cell r="C140" t="str">
            <v>TENTULIAPADA</v>
          </cell>
          <cell r="D140">
            <v>0</v>
          </cell>
        </row>
        <row r="141">
          <cell r="C141" t="str">
            <v>TIRTOL</v>
          </cell>
          <cell r="D141">
            <v>30</v>
          </cell>
        </row>
        <row r="142">
          <cell r="C142" t="str">
            <v>UDALA</v>
          </cell>
          <cell r="D142">
            <v>0</v>
          </cell>
        </row>
        <row r="143">
          <cell r="C143" t="str">
            <v>UTTARA</v>
          </cell>
          <cell r="D143">
            <v>34.799999999999997</v>
          </cell>
        </row>
        <row r="144">
          <cell r="C144" t="str">
            <v>BARGARH</v>
          </cell>
          <cell r="D144">
            <v>78</v>
          </cell>
        </row>
        <row r="145">
          <cell r="C145" t="str">
            <v>BALUGAON</v>
          </cell>
          <cell r="D145">
            <v>48</v>
          </cell>
        </row>
        <row r="146">
          <cell r="C146" t="str">
            <v>MANJURI ROAD</v>
          </cell>
          <cell r="D146">
            <v>48</v>
          </cell>
        </row>
        <row r="147">
          <cell r="C147" t="str">
            <v>MAKARPUR</v>
          </cell>
          <cell r="D147">
            <v>36</v>
          </cell>
        </row>
        <row r="148">
          <cell r="C148" t="str">
            <v>JAIPUR</v>
          </cell>
          <cell r="D148">
            <v>30</v>
          </cell>
        </row>
        <row r="149">
          <cell r="C149" t="str">
            <v>RAJNAGAR</v>
          </cell>
          <cell r="D149">
            <v>60</v>
          </cell>
        </row>
        <row r="150">
          <cell r="C150" t="str">
            <v>BALIMELA</v>
          </cell>
          <cell r="D150">
            <v>144</v>
          </cell>
        </row>
        <row r="151">
          <cell r="C151" t="str">
            <v>KHETRARAJPUR</v>
          </cell>
          <cell r="D151">
            <v>66</v>
          </cell>
        </row>
        <row r="152">
          <cell r="C152" t="str">
            <v>JHARSUGUDA</v>
          </cell>
          <cell r="D152">
            <v>65</v>
          </cell>
        </row>
        <row r="153">
          <cell r="C153" t="str">
            <v>SALAPADA</v>
          </cell>
          <cell r="D153">
            <v>45</v>
          </cell>
        </row>
        <row r="154">
          <cell r="C154" t="str">
            <v>SUJANPUR</v>
          </cell>
          <cell r="D154">
            <v>40</v>
          </cell>
        </row>
        <row r="155">
          <cell r="C155" t="str">
            <v>BELABAHALI</v>
          </cell>
          <cell r="D155">
            <v>50</v>
          </cell>
        </row>
        <row r="156">
          <cell r="C156" t="str">
            <v>NAYAPALI</v>
          </cell>
          <cell r="D156">
            <v>30</v>
          </cell>
        </row>
        <row r="157">
          <cell r="C157" t="str">
            <v>KHELAR</v>
          </cell>
          <cell r="D157">
            <v>40</v>
          </cell>
        </row>
        <row r="158">
          <cell r="C158" t="str">
            <v>JHUMPURI</v>
          </cell>
          <cell r="D158">
            <v>40</v>
          </cell>
        </row>
        <row r="159">
          <cell r="C159" t="str">
            <v>KAIMA</v>
          </cell>
          <cell r="D159">
            <v>30</v>
          </cell>
        </row>
        <row r="160">
          <cell r="C160" t="str">
            <v>JAYPATNA</v>
          </cell>
          <cell r="D160">
            <v>80</v>
          </cell>
        </row>
        <row r="161">
          <cell r="C161" t="str">
            <v>JANHA</v>
          </cell>
          <cell r="D161">
            <v>50</v>
          </cell>
        </row>
        <row r="162">
          <cell r="C162" t="str">
            <v>REMUNA</v>
          </cell>
          <cell r="D162">
            <v>45</v>
          </cell>
        </row>
      </sheetData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4"/>
  <sheetViews>
    <sheetView tabSelected="1" workbookViewId="0">
      <selection activeCell="P5" sqref="P5"/>
    </sheetView>
  </sheetViews>
  <sheetFormatPr defaultRowHeight="15"/>
  <cols>
    <col min="1" max="1" width="3" style="1" bestFit="1" customWidth="1"/>
    <col min="2" max="2" width="10.7109375" style="1" bestFit="1" customWidth="1"/>
    <col min="3" max="3" width="12.7109375" style="1" bestFit="1" customWidth="1"/>
    <col min="4" max="4" width="6.42578125" style="1" bestFit="1" customWidth="1"/>
    <col min="5" max="5" width="15.85546875" style="1" bestFit="1" customWidth="1"/>
    <col min="6" max="6" width="10.140625" style="1" bestFit="1" customWidth="1"/>
    <col min="7" max="7" width="5.42578125" style="1" bestFit="1" customWidth="1"/>
    <col min="8" max="8" width="7.5703125" style="2" customWidth="1"/>
    <col min="9" max="9" width="7.28515625" style="2" customWidth="1"/>
    <col min="10" max="10" width="6.85546875" style="2" customWidth="1"/>
    <col min="11" max="11" width="8.5703125" style="2" bestFit="1" customWidth="1"/>
    <col min="12" max="12" width="9.140625" style="1" customWidth="1"/>
    <col min="13" max="16384" width="9.140625" style="1"/>
  </cols>
  <sheetData>
    <row r="1" spans="1:11" ht="90" customHeight="1">
      <c r="A1" s="15"/>
      <c r="B1" s="16"/>
      <c r="C1" s="16"/>
      <c r="D1" s="16"/>
      <c r="E1" s="16"/>
      <c r="F1" s="16"/>
      <c r="G1" s="17"/>
      <c r="H1" s="18" t="s">
        <v>0</v>
      </c>
      <c r="I1" s="18"/>
      <c r="J1" s="18"/>
      <c r="K1" s="18"/>
    </row>
    <row r="2" spans="1:11" ht="69.75" customHeight="1">
      <c r="A2" s="15" t="s">
        <v>88</v>
      </c>
      <c r="B2" s="16"/>
      <c r="C2" s="16"/>
      <c r="D2" s="16"/>
      <c r="E2" s="16"/>
      <c r="F2" s="16"/>
      <c r="G2" s="17"/>
      <c r="H2" s="18" t="s">
        <v>93</v>
      </c>
      <c r="I2" s="18"/>
      <c r="J2" s="18"/>
      <c r="K2" s="18"/>
    </row>
    <row r="3" spans="1:11" s="22" customFormat="1">
      <c r="A3" s="20" t="s">
        <v>80</v>
      </c>
      <c r="B3" s="20" t="s">
        <v>81</v>
      </c>
      <c r="C3" s="20" t="s">
        <v>82</v>
      </c>
      <c r="D3" s="20" t="s">
        <v>83</v>
      </c>
      <c r="E3" s="20" t="s">
        <v>84</v>
      </c>
      <c r="F3" s="20" t="s">
        <v>85</v>
      </c>
      <c r="G3" s="20" t="s">
        <v>86</v>
      </c>
      <c r="H3" s="21" t="s">
        <v>87</v>
      </c>
      <c r="I3" s="21" t="s">
        <v>91</v>
      </c>
      <c r="J3" s="21" t="s">
        <v>92</v>
      </c>
      <c r="K3" s="21" t="s">
        <v>95</v>
      </c>
    </row>
    <row r="4" spans="1:11">
      <c r="A4" s="19">
        <v>1</v>
      </c>
      <c r="B4" s="4" t="s">
        <v>1</v>
      </c>
      <c r="C4" s="4" t="s">
        <v>40</v>
      </c>
      <c r="D4" s="7" t="s">
        <v>79</v>
      </c>
      <c r="E4" s="4" t="s">
        <v>67</v>
      </c>
      <c r="F4" s="4" t="s">
        <v>2</v>
      </c>
      <c r="G4" s="4">
        <v>11</v>
      </c>
      <c r="H4" s="6">
        <f>VLOOKUP(E4,[1]MEGHA!$C$5:$D$165,2,FALSE)</f>
        <v>33.6</v>
      </c>
      <c r="I4" s="6">
        <f>VLOOKUP(E4,[1]MEGHA!$C$5:$E$159,3,FALSE)</f>
        <v>0</v>
      </c>
      <c r="J4" s="6">
        <v>20</v>
      </c>
      <c r="K4" s="6">
        <f>G4*H4+I4+J4</f>
        <v>389.6</v>
      </c>
    </row>
    <row r="5" spans="1:11">
      <c r="A5" s="19">
        <v>2</v>
      </c>
      <c r="B5" s="4" t="s">
        <v>1</v>
      </c>
      <c r="C5" s="4" t="s">
        <v>41</v>
      </c>
      <c r="D5" s="7" t="s">
        <v>79</v>
      </c>
      <c r="E5" s="4" t="s">
        <v>68</v>
      </c>
      <c r="F5" s="4" t="s">
        <v>3</v>
      </c>
      <c r="G5" s="4">
        <v>4</v>
      </c>
      <c r="H5" s="6">
        <f>VLOOKUP(E5,[1]MEGHA!$C$5:$D$165,2,FALSE)</f>
        <v>30</v>
      </c>
      <c r="I5" s="6">
        <f>VLOOKUP(E5,[1]MEGHA!$C$5:$E$159,3,FALSE)</f>
        <v>0</v>
      </c>
      <c r="J5" s="6">
        <v>20</v>
      </c>
      <c r="K5" s="6">
        <f t="shared" ref="K5:K29" si="0">G5*H5+I5+J5</f>
        <v>140</v>
      </c>
    </row>
    <row r="6" spans="1:11">
      <c r="A6" s="19">
        <v>3</v>
      </c>
      <c r="B6" s="4" t="s">
        <v>1</v>
      </c>
      <c r="C6" s="4" t="s">
        <v>42</v>
      </c>
      <c r="D6" s="7" t="s">
        <v>79</v>
      </c>
      <c r="E6" s="4" t="s">
        <v>69</v>
      </c>
      <c r="F6" s="4" t="s">
        <v>4</v>
      </c>
      <c r="G6" s="4">
        <v>10</v>
      </c>
      <c r="H6" s="6">
        <f>VLOOKUP(E6,[1]MEGHA!$C$5:$D$165,2,FALSE)</f>
        <v>30</v>
      </c>
      <c r="I6" s="6">
        <f>VLOOKUP(E6,[1]MEGHA!$C$5:$E$159,3,FALSE)</f>
        <v>0</v>
      </c>
      <c r="J6" s="6">
        <v>20</v>
      </c>
      <c r="K6" s="6">
        <f t="shared" si="0"/>
        <v>320</v>
      </c>
    </row>
    <row r="7" spans="1:11">
      <c r="A7" s="19">
        <v>4</v>
      </c>
      <c r="B7" s="4" t="s">
        <v>1</v>
      </c>
      <c r="C7" s="4" t="s">
        <v>47</v>
      </c>
      <c r="D7" s="7" t="s">
        <v>79</v>
      </c>
      <c r="E7" s="4" t="s">
        <v>67</v>
      </c>
      <c r="F7" s="4" t="s">
        <v>12</v>
      </c>
      <c r="G7" s="4">
        <v>10</v>
      </c>
      <c r="H7" s="6">
        <f>VLOOKUP(E7,[1]MEGHA!$C$5:$D$165,2,FALSE)</f>
        <v>33.6</v>
      </c>
      <c r="I7" s="6">
        <f>VLOOKUP(E7,[1]MEGHA!$C$5:$E$159,3,FALSE)</f>
        <v>0</v>
      </c>
      <c r="J7" s="6">
        <v>20</v>
      </c>
      <c r="K7" s="6">
        <f t="shared" si="0"/>
        <v>356</v>
      </c>
    </row>
    <row r="8" spans="1:11">
      <c r="A8" s="19">
        <v>5</v>
      </c>
      <c r="B8" s="4" t="s">
        <v>1</v>
      </c>
      <c r="C8" s="4" t="s">
        <v>54</v>
      </c>
      <c r="D8" s="7" t="s">
        <v>79</v>
      </c>
      <c r="E8" s="4" t="s">
        <v>71</v>
      </c>
      <c r="F8" s="4" t="s">
        <v>22</v>
      </c>
      <c r="G8" s="4">
        <v>3</v>
      </c>
      <c r="H8" s="6">
        <f>VLOOKUP(E8,[1]MEGHA!$C$5:$D$165,2,FALSE)</f>
        <v>30</v>
      </c>
      <c r="I8" s="6">
        <f>VLOOKUP(E8,[1]MEGHA!$C$5:$E$159,3,FALSE)</f>
        <v>0</v>
      </c>
      <c r="J8" s="6">
        <v>20</v>
      </c>
      <c r="K8" s="6">
        <f t="shared" si="0"/>
        <v>110</v>
      </c>
    </row>
    <row r="9" spans="1:11">
      <c r="A9" s="19">
        <v>6</v>
      </c>
      <c r="B9" s="4" t="s">
        <v>1</v>
      </c>
      <c r="C9" s="4" t="s">
        <v>58</v>
      </c>
      <c r="D9" s="7" t="s">
        <v>79</v>
      </c>
      <c r="E9" s="4" t="s">
        <v>74</v>
      </c>
      <c r="F9" s="4" t="s">
        <v>27</v>
      </c>
      <c r="G9" s="4">
        <v>5</v>
      </c>
      <c r="H9" s="6">
        <f>VLOOKUP(E9,[1]MEGHA!$C$5:$D$165,2,FALSE)</f>
        <v>36</v>
      </c>
      <c r="I9" s="6">
        <f>VLOOKUP(E9,[1]MEGHA!$C$5:$E$159,3,FALSE)</f>
        <v>0</v>
      </c>
      <c r="J9" s="6">
        <v>20</v>
      </c>
      <c r="K9" s="6">
        <f t="shared" si="0"/>
        <v>200</v>
      </c>
    </row>
    <row r="10" spans="1:11">
      <c r="A10" s="19">
        <v>7</v>
      </c>
      <c r="B10" s="4" t="s">
        <v>1</v>
      </c>
      <c r="C10" s="4" t="s">
        <v>65</v>
      </c>
      <c r="D10" s="7" t="s">
        <v>79</v>
      </c>
      <c r="E10" s="4" t="s">
        <v>78</v>
      </c>
      <c r="F10" s="4" t="s">
        <v>37</v>
      </c>
      <c r="G10" s="4">
        <v>5</v>
      </c>
      <c r="H10" s="6">
        <f>VLOOKUP(E10,[1]MEGHA!$C$5:$D$165,2,FALSE)</f>
        <v>55.2</v>
      </c>
      <c r="I10" s="6">
        <f>VLOOKUP(E10,[1]MEGHA!$C$5:$E$159,3,FALSE)</f>
        <v>0</v>
      </c>
      <c r="J10" s="6">
        <v>20</v>
      </c>
      <c r="K10" s="6">
        <f t="shared" si="0"/>
        <v>296</v>
      </c>
    </row>
    <row r="11" spans="1:11">
      <c r="A11" s="19">
        <v>8</v>
      </c>
      <c r="B11" s="4" t="s">
        <v>28</v>
      </c>
      <c r="C11" s="4" t="s">
        <v>59</v>
      </c>
      <c r="D11" s="7" t="s">
        <v>79</v>
      </c>
      <c r="E11" s="4" t="s">
        <v>75</v>
      </c>
      <c r="F11" s="4" t="s">
        <v>29</v>
      </c>
      <c r="G11" s="4">
        <v>5</v>
      </c>
      <c r="H11" s="6">
        <f>VLOOKUP(E11,[1]MEGHA!$C$5:$D$165,2,FALSE)</f>
        <v>30</v>
      </c>
      <c r="I11" s="6">
        <f>VLOOKUP(E11,[1]MEGHA!$C$5:$E$159,3,FALSE)</f>
        <v>0</v>
      </c>
      <c r="J11" s="6">
        <v>20</v>
      </c>
      <c r="K11" s="6">
        <f t="shared" si="0"/>
        <v>170</v>
      </c>
    </row>
    <row r="12" spans="1:11">
      <c r="A12" s="19">
        <v>9</v>
      </c>
      <c r="B12" s="4" t="s">
        <v>33</v>
      </c>
      <c r="C12" s="4" t="s">
        <v>63</v>
      </c>
      <c r="D12" s="7" t="s">
        <v>79</v>
      </c>
      <c r="E12" s="4" t="s">
        <v>76</v>
      </c>
      <c r="F12" s="4" t="s">
        <v>34</v>
      </c>
      <c r="G12" s="4">
        <v>5</v>
      </c>
      <c r="H12" s="6">
        <f>VLOOKUP(E12,[1]MEGHA!$C$5:$D$165,2,FALSE)</f>
        <v>45</v>
      </c>
      <c r="I12" s="6">
        <v>0</v>
      </c>
      <c r="J12" s="6">
        <v>20</v>
      </c>
      <c r="K12" s="6">
        <f t="shared" si="0"/>
        <v>245</v>
      </c>
    </row>
    <row r="13" spans="1:11">
      <c r="A13" s="19">
        <v>10</v>
      </c>
      <c r="B13" s="4" t="s">
        <v>35</v>
      </c>
      <c r="C13" s="4" t="s">
        <v>64</v>
      </c>
      <c r="D13" s="7" t="s">
        <v>79</v>
      </c>
      <c r="E13" s="4" t="s">
        <v>77</v>
      </c>
      <c r="F13" s="4" t="s">
        <v>36</v>
      </c>
      <c r="G13" s="4">
        <v>15</v>
      </c>
      <c r="H13" s="6">
        <f>VLOOKUP(E13,[1]MEGHA!$C$5:$D$165,2,FALSE)</f>
        <v>33.6</v>
      </c>
      <c r="I13" s="6">
        <f>VLOOKUP(E13,[1]MEGHA!$C$5:$E$159,3,FALSE)</f>
        <v>0</v>
      </c>
      <c r="J13" s="6">
        <v>20</v>
      </c>
      <c r="K13" s="6">
        <f t="shared" si="0"/>
        <v>524</v>
      </c>
    </row>
    <row r="14" spans="1:11">
      <c r="A14" s="19">
        <v>11</v>
      </c>
      <c r="B14" s="4" t="s">
        <v>23</v>
      </c>
      <c r="C14" s="4" t="s">
        <v>55</v>
      </c>
      <c r="D14" s="7" t="s">
        <v>79</v>
      </c>
      <c r="E14" s="4" t="s">
        <v>73</v>
      </c>
      <c r="F14" s="4" t="s">
        <v>24</v>
      </c>
      <c r="G14" s="4">
        <v>38</v>
      </c>
      <c r="H14" s="6">
        <f>VLOOKUP(E14,[1]MEGHA!$C$5:$D$165,2,FALSE)</f>
        <v>36</v>
      </c>
      <c r="I14" s="6">
        <f>VLOOKUP(E14,[1]MEGHA!$C$5:$E$159,3,FALSE)</f>
        <v>0</v>
      </c>
      <c r="J14" s="6">
        <v>20</v>
      </c>
      <c r="K14" s="6">
        <f t="shared" si="0"/>
        <v>1388</v>
      </c>
    </row>
    <row r="15" spans="1:11">
      <c r="A15" s="19">
        <v>12</v>
      </c>
      <c r="B15" s="4" t="s">
        <v>23</v>
      </c>
      <c r="C15" s="4" t="s">
        <v>56</v>
      </c>
      <c r="D15" s="7" t="s">
        <v>79</v>
      </c>
      <c r="E15" s="4" t="s">
        <v>68</v>
      </c>
      <c r="F15" s="4" t="s">
        <v>25</v>
      </c>
      <c r="G15" s="4">
        <v>10</v>
      </c>
      <c r="H15" s="6">
        <f>VLOOKUP(E15,[1]MEGHA!$C$5:$D$165,2,FALSE)</f>
        <v>30</v>
      </c>
      <c r="I15" s="6">
        <f>VLOOKUP(E15,[1]MEGHA!$C$5:$E$159,3,FALSE)</f>
        <v>0</v>
      </c>
      <c r="J15" s="6">
        <v>20</v>
      </c>
      <c r="K15" s="6">
        <f t="shared" si="0"/>
        <v>320</v>
      </c>
    </row>
    <row r="16" spans="1:11">
      <c r="A16" s="19">
        <v>13</v>
      </c>
      <c r="B16" s="4" t="s">
        <v>23</v>
      </c>
      <c r="C16" s="4" t="s">
        <v>62</v>
      </c>
      <c r="D16" s="7" t="s">
        <v>79</v>
      </c>
      <c r="E16" s="4" t="s">
        <v>76</v>
      </c>
      <c r="F16" s="4" t="s">
        <v>32</v>
      </c>
      <c r="G16" s="4">
        <v>15</v>
      </c>
      <c r="H16" s="6">
        <f>VLOOKUP(E16,[1]MEGHA!$C$5:$D$165,2,FALSE)</f>
        <v>45</v>
      </c>
      <c r="I16" s="6">
        <v>0</v>
      </c>
      <c r="J16" s="6">
        <v>20</v>
      </c>
      <c r="K16" s="6">
        <f t="shared" si="0"/>
        <v>695</v>
      </c>
    </row>
    <row r="17" spans="1:11">
      <c r="A17" s="19">
        <v>14</v>
      </c>
      <c r="B17" s="4" t="s">
        <v>5</v>
      </c>
      <c r="C17" s="4" t="s">
        <v>43</v>
      </c>
      <c r="D17" s="7" t="s">
        <v>79</v>
      </c>
      <c r="E17" s="4" t="s">
        <v>70</v>
      </c>
      <c r="F17" s="4" t="s">
        <v>6</v>
      </c>
      <c r="G17" s="4">
        <v>15</v>
      </c>
      <c r="H17" s="6">
        <f>VLOOKUP(E17,[1]MEGHA!$C$5:$D$165,2,FALSE)</f>
        <v>30</v>
      </c>
      <c r="I17" s="6">
        <f>VLOOKUP(E17,[1]MEGHA!$C$5:$E$159,3,FALSE)</f>
        <v>0</v>
      </c>
      <c r="J17" s="6">
        <v>20</v>
      </c>
      <c r="K17" s="6">
        <f t="shared" si="0"/>
        <v>470</v>
      </c>
    </row>
    <row r="18" spans="1:11">
      <c r="A18" s="19">
        <v>15</v>
      </c>
      <c r="B18" s="4" t="s">
        <v>5</v>
      </c>
      <c r="C18" s="4" t="s">
        <v>57</v>
      </c>
      <c r="D18" s="7" t="s">
        <v>79</v>
      </c>
      <c r="E18" s="4" t="s">
        <v>71</v>
      </c>
      <c r="F18" s="4" t="s">
        <v>26</v>
      </c>
      <c r="G18" s="4">
        <v>6</v>
      </c>
      <c r="H18" s="6">
        <f>VLOOKUP(E18,[1]MEGHA!$C$5:$D$165,2,FALSE)</f>
        <v>30</v>
      </c>
      <c r="I18" s="6">
        <f>VLOOKUP(E18,[1]MEGHA!$C$5:$E$159,3,FALSE)</f>
        <v>0</v>
      </c>
      <c r="J18" s="6">
        <v>20</v>
      </c>
      <c r="K18" s="6">
        <f t="shared" si="0"/>
        <v>200</v>
      </c>
    </row>
    <row r="19" spans="1:11">
      <c r="A19" s="19">
        <v>16</v>
      </c>
      <c r="B19" s="4" t="s">
        <v>5</v>
      </c>
      <c r="C19" s="4" t="s">
        <v>66</v>
      </c>
      <c r="D19" s="7" t="s">
        <v>79</v>
      </c>
      <c r="E19" s="4" t="s">
        <v>72</v>
      </c>
      <c r="F19" s="4" t="s">
        <v>38</v>
      </c>
      <c r="G19" s="4">
        <v>45</v>
      </c>
      <c r="H19" s="6">
        <f>VLOOKUP(E19,[1]MEGHA!$C$5:$D$165,2,FALSE)</f>
        <v>38.4</v>
      </c>
      <c r="I19" s="6">
        <f>VLOOKUP(E19,[1]MEGHA!$C$5:$E$159,3,FALSE)</f>
        <v>0</v>
      </c>
      <c r="J19" s="6">
        <v>20</v>
      </c>
      <c r="K19" s="6">
        <f t="shared" si="0"/>
        <v>1748</v>
      </c>
    </row>
    <row r="20" spans="1:11">
      <c r="A20" s="19">
        <v>17</v>
      </c>
      <c r="B20" s="4" t="s">
        <v>20</v>
      </c>
      <c r="C20" s="4" t="s">
        <v>53</v>
      </c>
      <c r="D20" s="7" t="s">
        <v>79</v>
      </c>
      <c r="E20" s="4" t="s">
        <v>67</v>
      </c>
      <c r="F20" s="4" t="s">
        <v>21</v>
      </c>
      <c r="G20" s="4">
        <v>10</v>
      </c>
      <c r="H20" s="6">
        <f>VLOOKUP(E20,[1]MEGHA!$C$5:$D$165,2,FALSE)</f>
        <v>33.6</v>
      </c>
      <c r="I20" s="6">
        <f>VLOOKUP(E20,[1]MEGHA!$C$5:$E$159,3,FALSE)</f>
        <v>0</v>
      </c>
      <c r="J20" s="6">
        <v>20</v>
      </c>
      <c r="K20" s="6">
        <f t="shared" si="0"/>
        <v>356</v>
      </c>
    </row>
    <row r="21" spans="1:11">
      <c r="A21" s="19">
        <v>18</v>
      </c>
      <c r="B21" s="4" t="s">
        <v>20</v>
      </c>
      <c r="C21" s="4" t="s">
        <v>61</v>
      </c>
      <c r="D21" s="7" t="s">
        <v>79</v>
      </c>
      <c r="E21" s="4" t="s">
        <v>76</v>
      </c>
      <c r="F21" s="4" t="s">
        <v>31</v>
      </c>
      <c r="G21" s="4">
        <v>11</v>
      </c>
      <c r="H21" s="6">
        <f>VLOOKUP(E21,[1]MEGHA!$C$5:$D$165,2,FALSE)</f>
        <v>45</v>
      </c>
      <c r="I21" s="6">
        <v>0</v>
      </c>
      <c r="J21" s="6">
        <v>20</v>
      </c>
      <c r="K21" s="6">
        <f t="shared" si="0"/>
        <v>515</v>
      </c>
    </row>
    <row r="22" spans="1:11">
      <c r="A22" s="19">
        <v>19</v>
      </c>
      <c r="B22" s="4" t="s">
        <v>16</v>
      </c>
      <c r="C22" s="4" t="s">
        <v>50</v>
      </c>
      <c r="D22" s="7" t="s">
        <v>79</v>
      </c>
      <c r="E22" s="4" t="s">
        <v>69</v>
      </c>
      <c r="F22" s="4" t="s">
        <v>17</v>
      </c>
      <c r="G22" s="4">
        <v>9</v>
      </c>
      <c r="H22" s="6">
        <f>VLOOKUP(E22,[1]MEGHA!$C$5:$D$165,2,FALSE)</f>
        <v>30</v>
      </c>
      <c r="I22" s="6">
        <f>VLOOKUP(E22,[1]MEGHA!$C$5:$E$159,3,FALSE)</f>
        <v>0</v>
      </c>
      <c r="J22" s="6">
        <v>20</v>
      </c>
      <c r="K22" s="6">
        <f t="shared" si="0"/>
        <v>290</v>
      </c>
    </row>
    <row r="23" spans="1:11">
      <c r="A23" s="19">
        <v>20</v>
      </c>
      <c r="B23" s="4" t="s">
        <v>16</v>
      </c>
      <c r="C23" s="4" t="s">
        <v>51</v>
      </c>
      <c r="D23" s="7" t="s">
        <v>79</v>
      </c>
      <c r="E23" s="4" t="s">
        <v>72</v>
      </c>
      <c r="F23" s="4" t="s">
        <v>18</v>
      </c>
      <c r="G23" s="4">
        <v>14</v>
      </c>
      <c r="H23" s="6">
        <f>VLOOKUP(E23,[1]MEGHA!$C$5:$D$165,2,FALSE)</f>
        <v>38.4</v>
      </c>
      <c r="I23" s="6">
        <f>VLOOKUP(E23,[1]MEGHA!$C$5:$E$159,3,FALSE)</f>
        <v>0</v>
      </c>
      <c r="J23" s="6">
        <v>20</v>
      </c>
      <c r="K23" s="6">
        <f t="shared" si="0"/>
        <v>557.6</v>
      </c>
    </row>
    <row r="24" spans="1:11">
      <c r="A24" s="19">
        <v>21</v>
      </c>
      <c r="B24" s="4" t="s">
        <v>16</v>
      </c>
      <c r="C24" s="4" t="s">
        <v>52</v>
      </c>
      <c r="D24" s="7" t="s">
        <v>79</v>
      </c>
      <c r="E24" s="4" t="s">
        <v>73</v>
      </c>
      <c r="F24" s="4" t="s">
        <v>19</v>
      </c>
      <c r="G24" s="4">
        <v>22</v>
      </c>
      <c r="H24" s="6">
        <f>VLOOKUP(E24,[1]MEGHA!$C$5:$D$165,2,FALSE)</f>
        <v>36</v>
      </c>
      <c r="I24" s="6">
        <f>VLOOKUP(E24,[1]MEGHA!$C$5:$E$159,3,FALSE)</f>
        <v>0</v>
      </c>
      <c r="J24" s="6">
        <v>20</v>
      </c>
      <c r="K24" s="6">
        <f t="shared" si="0"/>
        <v>812</v>
      </c>
    </row>
    <row r="25" spans="1:11">
      <c r="A25" s="19">
        <v>22</v>
      </c>
      <c r="B25" s="4" t="s">
        <v>13</v>
      </c>
      <c r="C25" s="4" t="s">
        <v>48</v>
      </c>
      <c r="D25" s="7" t="s">
        <v>79</v>
      </c>
      <c r="E25" s="4" t="s">
        <v>68</v>
      </c>
      <c r="F25" s="4" t="s">
        <v>14</v>
      </c>
      <c r="G25" s="4">
        <v>9</v>
      </c>
      <c r="H25" s="6">
        <f>VLOOKUP(E25,[1]MEGHA!$C$5:$D$165,2,FALSE)</f>
        <v>30</v>
      </c>
      <c r="I25" s="6">
        <f>VLOOKUP(E25,[1]MEGHA!$C$5:$E$159,3,FALSE)</f>
        <v>0</v>
      </c>
      <c r="J25" s="6">
        <v>20</v>
      </c>
      <c r="K25" s="6">
        <f t="shared" si="0"/>
        <v>290</v>
      </c>
    </row>
    <row r="26" spans="1:11">
      <c r="A26" s="19">
        <v>23</v>
      </c>
      <c r="B26" s="4" t="s">
        <v>13</v>
      </c>
      <c r="C26" s="4" t="s">
        <v>49</v>
      </c>
      <c r="D26" s="7" t="s">
        <v>79</v>
      </c>
      <c r="E26" s="4" t="s">
        <v>70</v>
      </c>
      <c r="F26" s="4" t="s">
        <v>15</v>
      </c>
      <c r="G26" s="4">
        <v>5</v>
      </c>
      <c r="H26" s="6">
        <f>VLOOKUP(E26,[1]MEGHA!$C$5:$D$165,2,FALSE)</f>
        <v>30</v>
      </c>
      <c r="I26" s="6">
        <f>VLOOKUP(E26,[1]MEGHA!$C$5:$E$159,3,FALSE)</f>
        <v>0</v>
      </c>
      <c r="J26" s="6">
        <v>20</v>
      </c>
      <c r="K26" s="6">
        <f t="shared" si="0"/>
        <v>170</v>
      </c>
    </row>
    <row r="27" spans="1:11">
      <c r="A27" s="19">
        <v>24</v>
      </c>
      <c r="B27" s="4" t="s">
        <v>13</v>
      </c>
      <c r="C27" s="4" t="s">
        <v>60</v>
      </c>
      <c r="D27" s="7" t="s">
        <v>79</v>
      </c>
      <c r="E27" s="7" t="s">
        <v>89</v>
      </c>
      <c r="F27" s="4" t="s">
        <v>30</v>
      </c>
      <c r="G27" s="4">
        <v>8</v>
      </c>
      <c r="H27" s="6">
        <f>VLOOKUP(E27,[1]MEGHA!$C$5:$D$165,2,FALSE)</f>
        <v>80</v>
      </c>
      <c r="I27" s="8">
        <f>G27*50</f>
        <v>400</v>
      </c>
      <c r="J27" s="6">
        <v>20</v>
      </c>
      <c r="K27" s="6">
        <f>G27*H27+I27+J27</f>
        <v>1060</v>
      </c>
    </row>
    <row r="28" spans="1:11">
      <c r="A28" s="19">
        <v>25</v>
      </c>
      <c r="B28" s="4" t="s">
        <v>10</v>
      </c>
      <c r="C28" s="4" t="s">
        <v>46</v>
      </c>
      <c r="D28" s="7" t="s">
        <v>79</v>
      </c>
      <c r="E28" s="4" t="s">
        <v>69</v>
      </c>
      <c r="F28" s="4" t="s">
        <v>11</v>
      </c>
      <c r="G28" s="4">
        <v>11</v>
      </c>
      <c r="H28" s="6">
        <f>VLOOKUP(E28,[1]MEGHA!$C$5:$D$165,2,FALSE)</f>
        <v>30</v>
      </c>
      <c r="I28" s="6">
        <f>VLOOKUP(E28,[1]MEGHA!$C$5:$E$159,3,FALSE)</f>
        <v>0</v>
      </c>
      <c r="J28" s="6">
        <v>20</v>
      </c>
      <c r="K28" s="6">
        <f t="shared" si="0"/>
        <v>350</v>
      </c>
    </row>
    <row r="29" spans="1:11">
      <c r="A29" s="19">
        <v>26</v>
      </c>
      <c r="B29" s="4" t="s">
        <v>7</v>
      </c>
      <c r="C29" s="4" t="s">
        <v>44</v>
      </c>
      <c r="D29" s="7" t="s">
        <v>79</v>
      </c>
      <c r="E29" s="4" t="s">
        <v>70</v>
      </c>
      <c r="F29" s="4" t="s">
        <v>8</v>
      </c>
      <c r="G29" s="4">
        <v>4</v>
      </c>
      <c r="H29" s="6">
        <f>VLOOKUP(E29,[1]MEGHA!$C$5:$D$165,2,FALSE)</f>
        <v>30</v>
      </c>
      <c r="I29" s="6">
        <f>VLOOKUP(E29,[1]MEGHA!$C$5:$E$159,3,FALSE)</f>
        <v>0</v>
      </c>
      <c r="J29" s="6">
        <v>20</v>
      </c>
      <c r="K29" s="6">
        <f t="shared" si="0"/>
        <v>140</v>
      </c>
    </row>
    <row r="30" spans="1:11">
      <c r="A30" s="19">
        <v>27</v>
      </c>
      <c r="B30" s="4" t="s">
        <v>7</v>
      </c>
      <c r="C30" s="4" t="s">
        <v>45</v>
      </c>
      <c r="D30" s="7" t="s">
        <v>79</v>
      </c>
      <c r="E30" s="4" t="s">
        <v>71</v>
      </c>
      <c r="F30" s="4" t="s">
        <v>9</v>
      </c>
      <c r="G30" s="4">
        <v>6</v>
      </c>
      <c r="H30" s="6">
        <f>VLOOKUP(E30,[1]MEGHA!$C$5:$D$165,2,FALSE)</f>
        <v>30</v>
      </c>
      <c r="I30" s="6">
        <f>VLOOKUP(E30,[1]MEGHA!$C$5:$E$159,3,FALSE)</f>
        <v>0</v>
      </c>
      <c r="J30" s="6">
        <v>20</v>
      </c>
      <c r="K30" s="6">
        <f>G30*H30+I30+J30</f>
        <v>200</v>
      </c>
    </row>
    <row r="31" spans="1:11" s="3" customFormat="1">
      <c r="A31" s="9" t="s">
        <v>94</v>
      </c>
      <c r="B31" s="10"/>
      <c r="C31" s="10"/>
      <c r="D31" s="10"/>
      <c r="E31" s="10"/>
      <c r="F31" s="10"/>
      <c r="G31" s="10"/>
      <c r="H31" s="11"/>
      <c r="I31" s="11"/>
      <c r="J31" s="12"/>
      <c r="K31" s="5">
        <f>ROUND(SUM(K4:K30),0)</f>
        <v>12312</v>
      </c>
    </row>
    <row r="32" spans="1:11" s="3" customFormat="1" ht="30" customHeight="1">
      <c r="A32" s="13" t="s">
        <v>90</v>
      </c>
      <c r="B32" s="13"/>
      <c r="C32" s="13"/>
      <c r="D32" s="13"/>
      <c r="E32" s="13"/>
      <c r="F32" s="13"/>
      <c r="G32" s="13"/>
      <c r="H32" s="14"/>
      <c r="I32" s="14"/>
      <c r="J32" s="14"/>
      <c r="K32" s="14"/>
    </row>
    <row r="33" spans="1:11" s="3" customFormat="1" ht="30" customHeight="1">
      <c r="A33" s="13" t="s">
        <v>39</v>
      </c>
      <c r="B33" s="13"/>
      <c r="C33" s="13"/>
      <c r="D33" s="13"/>
      <c r="E33" s="13"/>
      <c r="F33" s="13"/>
      <c r="G33" s="13"/>
      <c r="H33" s="14"/>
      <c r="I33" s="14"/>
      <c r="J33" s="14"/>
      <c r="K33" s="14"/>
    </row>
    <row r="34" spans="1:11">
      <c r="G34" s="20">
        <f>SUM(G4:G30)</f>
        <v>311</v>
      </c>
    </row>
  </sheetData>
  <sortState ref="B4:K30">
    <sortCondition ref="B4"/>
  </sortState>
  <mergeCells count="7">
    <mergeCell ref="A31:J31"/>
    <mergeCell ref="A32:K32"/>
    <mergeCell ref="A33:K33"/>
    <mergeCell ref="A1:G1"/>
    <mergeCell ref="A2:G2"/>
    <mergeCell ref="H1:K1"/>
    <mergeCell ref="H2:K2"/>
  </mergeCells>
  <conditionalFormatting sqref="C3:C1048576">
    <cfRule type="duplicateValues" dxfId="1" priority="2"/>
  </conditionalFormatting>
  <conditionalFormatting sqref="C1:C1048576">
    <cfRule type="duplicateValues" dxfId="0" priority="1"/>
  </conditionalFormatting>
  <pageMargins left="0.35" right="0.2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2024-12-16T11:00:06Z</cp:lastPrinted>
  <dcterms:created xsi:type="dcterms:W3CDTF">2024-12-09T12:11:53Z</dcterms:created>
  <dcterms:modified xsi:type="dcterms:W3CDTF">2024-12-16T11:00:07Z</dcterms:modified>
</cp:coreProperties>
</file>