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1" i="1"/>
  <c r="M10"/>
  <c r="M8"/>
  <c r="M9"/>
  <c r="M7"/>
  <c r="M6"/>
  <c r="M5"/>
  <c r="M4"/>
  <c r="H14"/>
  <c r="G14"/>
  <c r="I5"/>
  <c r="I7"/>
  <c r="I9"/>
  <c r="I10"/>
</calcChain>
</file>

<file path=xl/sharedStrings.xml><?xml version="1.0" encoding="utf-8"?>
<sst xmlns="http://schemas.openxmlformats.org/spreadsheetml/2006/main" count="54" uniqueCount="42">
  <si>
    <t>15/10/2025</t>
  </si>
  <si>
    <t>19758</t>
  </si>
  <si>
    <t>16/10/2025</t>
  </si>
  <si>
    <t>19765</t>
  </si>
  <si>
    <t>23/10/2025</t>
  </si>
  <si>
    <t>19802</t>
  </si>
  <si>
    <t>28/10/2025</t>
  </si>
  <si>
    <t>19842</t>
  </si>
  <si>
    <t>31/10/2025</t>
  </si>
  <si>
    <t>19856</t>
  </si>
  <si>
    <t>19853</t>
  </si>
  <si>
    <t>19862</t>
  </si>
  <si>
    <t>BARIPADA</t>
  </si>
  <si>
    <t>JHARSUGUDA</t>
  </si>
  <si>
    <t>KORAPUT</t>
  </si>
  <si>
    <t>CTC</t>
  </si>
  <si>
    <t>SL</t>
  </si>
  <si>
    <t>DATE</t>
  </si>
  <si>
    <t>LR NO</t>
  </si>
  <si>
    <t>INV NO</t>
  </si>
  <si>
    <t>FROM</t>
  </si>
  <si>
    <t>TO</t>
  </si>
  <si>
    <t>WEIGHT</t>
  </si>
  <si>
    <t>CASE</t>
  </si>
  <si>
    <t>CH/03320</t>
  </si>
  <si>
    <t>CH/03332</t>
  </si>
  <si>
    <t>CH/03429</t>
  </si>
  <si>
    <t>CH/03518</t>
  </si>
  <si>
    <t>CH/03579</t>
  </si>
  <si>
    <t>CH/03584</t>
  </si>
  <si>
    <t>CH/03585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</si>
  <si>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</si>
  <si>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</si>
  <si>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</si>
  <si>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</si>
  <si>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</si>
  <si>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</si>
  <si>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KOKUYO CAMLIN LTD
Address: Sector - 11, CDA, 3-C/1358,CUTTACK,9337010717
GST No:21AAACC1647E1ZD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</si>
  <si>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</si>
  <si>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</si>
  <si>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 FOUR THOUSAND EIGHT HUNDRED SEVENTY SIX ONLY)</t>
  </si>
  <si>
    <t>Bill Date: 31/10/2025
Bill NO : 2570
Total Amount : 4876.00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</si>
</sst>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7</xdr:col>
      <xdr:colOff>409576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7620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  <row r="24">
          <cell r="C24" t="str">
            <v>MUNIGUDA</v>
          </cell>
          <cell r="E24">
            <v>3.5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5703125" customWidth="1"/>
    <col min="6" max="6" width="12.85546875" bestFit="1" customWidth="1"/>
    <col min="7" max="7" width="6.28515625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4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36</v>
      </c>
      <c r="J1" s="19"/>
      <c r="K1" s="19"/>
      <c r="L1" s="19"/>
      <c r="M1" s="19"/>
    </row>
    <row r="2" spans="1:14" s="1" customFormat="1" ht="63" customHeight="1">
      <c r="A2" s="16" t="s">
        <v>37</v>
      </c>
      <c r="B2" s="17"/>
      <c r="C2" s="17"/>
      <c r="D2" s="17"/>
      <c r="E2" s="17"/>
      <c r="F2" s="17"/>
      <c r="G2" s="17"/>
      <c r="H2" s="18"/>
      <c r="I2" s="19" t="s">
        <v>41</v>
      </c>
      <c r="J2" s="19"/>
      <c r="K2" s="19"/>
      <c r="L2" s="19"/>
      <c r="M2" s="19"/>
    </row>
    <row r="3" spans="1:14" s="6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23</v>
      </c>
      <c r="H3" s="5" t="s">
        <v>22</v>
      </c>
      <c r="I3" s="5" t="s">
        <v>31</v>
      </c>
      <c r="J3" s="5" t="s">
        <v>32</v>
      </c>
      <c r="K3" s="5" t="s">
        <v>33</v>
      </c>
      <c r="L3" s="5" t="s">
        <v>34</v>
      </c>
      <c r="M3" s="5" t="s">
        <v>35</v>
      </c>
    </row>
    <row r="4" spans="1:14">
      <c r="A4" s="3">
        <v>1</v>
      </c>
      <c r="B4" s="3" t="s">
        <v>0</v>
      </c>
      <c r="C4" s="3" t="s">
        <v>24</v>
      </c>
      <c r="D4" s="3" t="s">
        <v>1</v>
      </c>
      <c r="E4" s="4" t="s">
        <v>15</v>
      </c>
      <c r="F4" s="3" t="s">
        <v>12</v>
      </c>
      <c r="G4" s="3">
        <v>16</v>
      </c>
      <c r="H4" s="3">
        <v>0</v>
      </c>
      <c r="I4" s="7">
        <v>24</v>
      </c>
      <c r="J4" s="7">
        <v>16</v>
      </c>
      <c r="K4" s="7">
        <v>0</v>
      </c>
      <c r="L4" s="7">
        <v>25</v>
      </c>
      <c r="M4" s="7">
        <f>G4*I4+J4+K4+L4</f>
        <v>425</v>
      </c>
    </row>
    <row r="5" spans="1:14">
      <c r="A5" s="3">
        <v>2</v>
      </c>
      <c r="B5" s="3" t="s">
        <v>2</v>
      </c>
      <c r="C5" s="3" t="s">
        <v>25</v>
      </c>
      <c r="D5" s="3" t="s">
        <v>3</v>
      </c>
      <c r="E5" s="4" t="s">
        <v>15</v>
      </c>
      <c r="F5" s="3" t="s">
        <v>13</v>
      </c>
      <c r="G5" s="3">
        <v>8</v>
      </c>
      <c r="H5" s="3">
        <v>140</v>
      </c>
      <c r="I5" s="7">
        <f>VLOOKUP(F5,'[1]KOKUYO CAMLIN LTD'!$C$7:$E$24,3,FALSE)</f>
        <v>2.04</v>
      </c>
      <c r="J5" s="7">
        <v>8</v>
      </c>
      <c r="K5" s="7">
        <v>0</v>
      </c>
      <c r="L5" s="7">
        <v>25</v>
      </c>
      <c r="M5" s="7">
        <f>H5*I5+J5+K5+L5</f>
        <v>318.60000000000002</v>
      </c>
    </row>
    <row r="6" spans="1:14">
      <c r="A6" s="3">
        <v>3</v>
      </c>
      <c r="B6" s="3" t="s">
        <v>4</v>
      </c>
      <c r="C6" s="3" t="s">
        <v>26</v>
      </c>
      <c r="D6" s="3" t="s">
        <v>5</v>
      </c>
      <c r="E6" s="4" t="s">
        <v>15</v>
      </c>
      <c r="F6" s="3" t="s">
        <v>12</v>
      </c>
      <c r="G6" s="3">
        <v>38</v>
      </c>
      <c r="H6" s="3">
        <v>0</v>
      </c>
      <c r="I6" s="7">
        <v>24</v>
      </c>
      <c r="J6" s="7">
        <v>38</v>
      </c>
      <c r="K6" s="7">
        <v>0</v>
      </c>
      <c r="L6" s="7">
        <v>25</v>
      </c>
      <c r="M6" s="7">
        <f>G6*I6+J6+K6+L6</f>
        <v>975</v>
      </c>
    </row>
    <row r="7" spans="1:14">
      <c r="A7" s="3">
        <v>4</v>
      </c>
      <c r="B7" s="3" t="s">
        <v>6</v>
      </c>
      <c r="C7" s="3" t="s">
        <v>27</v>
      </c>
      <c r="D7" s="3" t="s">
        <v>7</v>
      </c>
      <c r="E7" s="4" t="s">
        <v>15</v>
      </c>
      <c r="F7" s="3" t="s">
        <v>14</v>
      </c>
      <c r="G7" s="3">
        <v>10</v>
      </c>
      <c r="H7" s="3">
        <v>182</v>
      </c>
      <c r="I7" s="7">
        <f>VLOOKUP(F7,'[1]KOKUYO CAMLIN LTD'!$C$7:$E$24,3,FALSE)</f>
        <v>3.4</v>
      </c>
      <c r="J7" s="7">
        <v>10</v>
      </c>
      <c r="K7" s="7">
        <v>0</v>
      </c>
      <c r="L7" s="7">
        <v>25</v>
      </c>
      <c r="M7" s="7">
        <f>H7*I7+J7+K7+L7</f>
        <v>653.79999999999995</v>
      </c>
    </row>
    <row r="8" spans="1:14">
      <c r="A8" s="3">
        <v>5</v>
      </c>
      <c r="B8" s="3" t="s">
        <v>8</v>
      </c>
      <c r="C8" s="3" t="s">
        <v>28</v>
      </c>
      <c r="D8" s="3" t="s">
        <v>9</v>
      </c>
      <c r="E8" s="4" t="s">
        <v>15</v>
      </c>
      <c r="F8" s="3" t="s">
        <v>12</v>
      </c>
      <c r="G8" s="3">
        <v>9</v>
      </c>
      <c r="H8" s="3">
        <v>0</v>
      </c>
      <c r="I8" s="7">
        <v>24</v>
      </c>
      <c r="J8" s="7">
        <v>9</v>
      </c>
      <c r="K8" s="7">
        <v>0</v>
      </c>
      <c r="L8" s="7">
        <v>25</v>
      </c>
      <c r="M8" s="7">
        <f>G8*I8+J8+K8+L8</f>
        <v>250</v>
      </c>
    </row>
    <row r="9" spans="1:14">
      <c r="A9" s="3">
        <v>6</v>
      </c>
      <c r="B9" s="3" t="s">
        <v>8</v>
      </c>
      <c r="C9" s="3" t="s">
        <v>29</v>
      </c>
      <c r="D9" s="3" t="s">
        <v>10</v>
      </c>
      <c r="E9" s="4" t="s">
        <v>15</v>
      </c>
      <c r="F9" s="3" t="s">
        <v>13</v>
      </c>
      <c r="G9" s="3">
        <v>23</v>
      </c>
      <c r="H9" s="3">
        <v>390</v>
      </c>
      <c r="I9" s="7">
        <f>VLOOKUP(F9,'[1]KOKUYO CAMLIN LTD'!$C$7:$E$24,3,FALSE)</f>
        <v>2.04</v>
      </c>
      <c r="J9" s="7">
        <v>23</v>
      </c>
      <c r="K9" s="7">
        <v>0</v>
      </c>
      <c r="L9" s="7">
        <v>25</v>
      </c>
      <c r="M9" s="7">
        <f>H9*I9+J9+K9+L9</f>
        <v>843.6</v>
      </c>
    </row>
    <row r="10" spans="1:14">
      <c r="A10" s="3">
        <v>7</v>
      </c>
      <c r="B10" s="3" t="s">
        <v>8</v>
      </c>
      <c r="C10" s="3" t="s">
        <v>30</v>
      </c>
      <c r="D10" s="3" t="s">
        <v>11</v>
      </c>
      <c r="E10" s="4" t="s">
        <v>15</v>
      </c>
      <c r="F10" s="3" t="s">
        <v>14</v>
      </c>
      <c r="G10" s="3">
        <v>25</v>
      </c>
      <c r="H10" s="3">
        <v>400</v>
      </c>
      <c r="I10" s="7">
        <f>VLOOKUP(F10,'[1]KOKUYO CAMLIN LTD'!$C$7:$E$24,3,FALSE)</f>
        <v>3.4</v>
      </c>
      <c r="J10" s="7">
        <v>25</v>
      </c>
      <c r="K10" s="7">
        <v>0</v>
      </c>
      <c r="L10" s="7">
        <v>25</v>
      </c>
      <c r="M10" s="7">
        <f>H10*I10+J10+K10+L10</f>
        <v>1410</v>
      </c>
    </row>
    <row r="11" spans="1:14" s="9" customFormat="1">
      <c r="A11" s="10" t="s">
        <v>40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3"/>
      <c r="M11" s="8">
        <f>ROUND(SUM(M4:M10),0)</f>
        <v>4876</v>
      </c>
      <c r="N11"/>
    </row>
    <row r="12" spans="1:14" s="9" customFormat="1" ht="30" customHeight="1">
      <c r="A12" s="14" t="s">
        <v>38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</row>
    <row r="13" spans="1:14" s="9" customFormat="1" ht="30" customHeight="1">
      <c r="A13" s="14" t="s">
        <v>39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</row>
    <row r="14" spans="1:14">
      <c r="G14" s="2">
        <f>SUM(G4:G10)</f>
        <v>129</v>
      </c>
      <c r="H14" s="2">
        <f>SUM(H4:H10)</f>
        <v>1112</v>
      </c>
    </row>
  </sheetData>
  <sortState ref="B2:H8">
    <sortCondition ref="B2"/>
  </sortState>
  <mergeCells count="7">
    <mergeCell ref="A11:L11"/>
    <mergeCell ref="A12:M12"/>
    <mergeCell ref="A13:M13"/>
    <mergeCell ref="A1:H1"/>
    <mergeCell ref="I1:M1"/>
    <mergeCell ref="A2:H2"/>
    <mergeCell ref="I2:M2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1:C13">
    <cfRule type="duplicateValues" dxfId="1" priority="2"/>
  </conditionalFormatting>
  <conditionalFormatting sqref="C11:C14">
    <cfRule type="duplicateValues" dxfId="0" priority="1"/>
  </conditionalFormatting>
  <pageMargins left="0.1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2025-11-11T07:09:36Z</cp:lastPrinted>
  <dcterms:created xsi:type="dcterms:W3CDTF">2025-11-10T08:25:29Z</dcterms:created>
  <dcterms:modified xsi:type="dcterms:W3CDTF">2025-11-11T07:09:39Z</dcterms:modified>
</cp:coreProperties>
</file>