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3" i="1"/>
  <c r="L4"/>
  <c r="L14"/>
  <c r="J5"/>
  <c r="J6"/>
  <c r="J7"/>
  <c r="J8"/>
  <c r="J9"/>
  <c r="J10"/>
  <c r="J11"/>
  <c r="J12"/>
  <c r="J13"/>
  <c r="J4"/>
  <c r="I5"/>
  <c r="I6"/>
  <c r="I7"/>
  <c r="I8"/>
  <c r="I9"/>
  <c r="I10"/>
  <c r="I11"/>
  <c r="I12"/>
  <c r="I13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H4"/>
  <c r="G17"/>
</calcChain>
</file>

<file path=xl/sharedStrings.xml><?xml version="1.0" encoding="utf-8"?>
<sst xmlns="http://schemas.openxmlformats.org/spreadsheetml/2006/main" count="68" uniqueCount="56">
  <si>
    <t>04/7/2025</t>
  </si>
  <si>
    <t>46</t>
  </si>
  <si>
    <t>08/7/2025</t>
  </si>
  <si>
    <t>49</t>
  </si>
  <si>
    <t>50</t>
  </si>
  <si>
    <t>52</t>
  </si>
  <si>
    <t>10/7/2025</t>
  </si>
  <si>
    <t>53</t>
  </si>
  <si>
    <t>16/7/2025</t>
  </si>
  <si>
    <t>55</t>
  </si>
  <si>
    <t>19/7/2025</t>
  </si>
  <si>
    <t>56</t>
  </si>
  <si>
    <t>23/7/2025</t>
  </si>
  <si>
    <t>38</t>
  </si>
  <si>
    <t>26/7/2025</t>
  </si>
  <si>
    <t>59</t>
  </si>
  <si>
    <t>02/7/2025</t>
  </si>
  <si>
    <t>048</t>
  </si>
  <si>
    <t>DO/05323</t>
  </si>
  <si>
    <t>DO/05516</t>
  </si>
  <si>
    <t>DO/05520</t>
  </si>
  <si>
    <t>DO/05537</t>
  </si>
  <si>
    <t>DO/05611</t>
  </si>
  <si>
    <t>DO/05878</t>
  </si>
  <si>
    <t>DO/05996</t>
  </si>
  <si>
    <t>DO/06170</t>
  </si>
  <si>
    <t>DO/06353</t>
  </si>
  <si>
    <t>MA/03282</t>
  </si>
  <si>
    <t>GOP</t>
  </si>
  <si>
    <t>KENDRAPARA</t>
  </si>
  <si>
    <t>PURI</t>
  </si>
  <si>
    <t>NIALI</t>
  </si>
  <si>
    <t>JATNI</t>
  </si>
  <si>
    <t>BANKI</t>
  </si>
  <si>
    <t>NIMAPARA</t>
  </si>
  <si>
    <t>SORO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</si>
  <si>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</si>
  <si>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</si>
  <si>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</si>
  <si>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</si>
  <si>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</si>
  <si>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</si>
  <si>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</si>
  <si>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</si>
  <si>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</si>
  <si>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</si>
  <si>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</si>
  <si>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</t>
  </si>
  <si>
    <t>AMOUNT</t>
  </si>
  <si>
    <t>INVOICE
PRAGATI LOGISTICS,SAMANTA SAHI KHUNTIA LANE,8984191006
GST No:21AGHPB9356M1Z9</t>
  </si>
  <si>
    <t xml:space="preserve">BRINDA DAIRY AND FARM
Address: HOLDING NO-503-F,WARD NO-24 MAHATAB ROAD,CUTTACK-753012 ODISHA,9337096269
GST No:21AFHPG3117L1ZT
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</si>
  <si>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</si>
  <si>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</si>
  <si>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KUJANGA</t>
  </si>
  <si>
    <t>(RUPEES FOUR THOUASND FOUR HUNDRED FOURTEEN ONLY)</t>
  </si>
  <si>
    <t xml:space="preserve">Bill Date: 31/07/2025
Bill NO : 11933
Total Amount : 4414.00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</si>
</sst>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</xdr:rowOff>
    </xdr:from>
    <xdr:to>
      <xdr:col>7</xdr:col>
      <xdr:colOff>171450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"/>
          <a:ext cx="3724275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  <row r="93">
          <cell r="C93" t="str">
            <v>GOP</v>
          </cell>
          <cell r="D93">
            <v>73.5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Q8" sqref="Q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.85546875" customWidth="1"/>
    <col min="9" max="9" width="5.5703125" bestFit="1" customWidth="1"/>
    <col min="10" max="10" width="7.140625" bestFit="1" customWidth="1"/>
    <col min="11" max="11" width="5.8554687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49</v>
      </c>
      <c r="J1" s="20"/>
      <c r="K1" s="20"/>
      <c r="L1" s="20"/>
    </row>
    <row r="2" spans="1:12" s="1" customFormat="1" ht="72.75" customHeight="1">
      <c r="A2" s="17" t="s">
        <v>50</v>
      </c>
      <c r="B2" s="18"/>
      <c r="C2" s="18"/>
      <c r="D2" s="18"/>
      <c r="E2" s="18"/>
      <c r="F2" s="18"/>
      <c r="G2" s="18"/>
      <c r="H2" s="19"/>
      <c r="I2" s="20" t="s">
        <v>55</v>
      </c>
      <c r="J2" s="20"/>
      <c r="K2" s="20"/>
      <c r="L2" s="20"/>
    </row>
    <row r="3" spans="1:12" s="6" customFormat="1">
      <c r="A3" s="5" t="s">
        <v>37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5" t="s">
        <v>43</v>
      </c>
      <c r="H3" s="7" t="s">
        <v>44</v>
      </c>
      <c r="I3" s="7" t="s">
        <v>45</v>
      </c>
      <c r="J3" s="7" t="s">
        <v>46</v>
      </c>
      <c r="K3" s="7" t="s">
        <v>47</v>
      </c>
      <c r="L3" s="7" t="s">
        <v>48</v>
      </c>
    </row>
    <row r="4" spans="1:12">
      <c r="A4" s="3">
        <v>1</v>
      </c>
      <c r="B4" s="3" t="s">
        <v>16</v>
      </c>
      <c r="C4" s="3" t="s">
        <v>27</v>
      </c>
      <c r="D4" s="3" t="s">
        <v>17</v>
      </c>
      <c r="E4" s="4" t="s">
        <v>36</v>
      </c>
      <c r="F4" s="3" t="s">
        <v>35</v>
      </c>
      <c r="G4" s="3">
        <v>7</v>
      </c>
      <c r="H4" s="10">
        <f>VLOOKUP(F4,'[1]DHP INTERNATIONAL'!$C$5:$D$93,2,FALSE)</f>
        <v>63.5</v>
      </c>
      <c r="I4" s="10">
        <f>G4*2</f>
        <v>14</v>
      </c>
      <c r="J4" s="10">
        <f>G4*10</f>
        <v>70</v>
      </c>
      <c r="K4" s="10">
        <v>25</v>
      </c>
      <c r="L4" s="10">
        <f>G4*H4+I4+J4+K4</f>
        <v>553.5</v>
      </c>
    </row>
    <row r="5" spans="1:12">
      <c r="A5" s="3">
        <v>2</v>
      </c>
      <c r="B5" s="3" t="s">
        <v>0</v>
      </c>
      <c r="C5" s="3" t="s">
        <v>18</v>
      </c>
      <c r="D5" s="3" t="s">
        <v>1</v>
      </c>
      <c r="E5" s="4" t="s">
        <v>36</v>
      </c>
      <c r="F5" s="4" t="s">
        <v>53</v>
      </c>
      <c r="G5" s="3">
        <v>5</v>
      </c>
      <c r="H5" s="10">
        <f>VLOOKUP(F5,'[1]DHP INTERNATIONAL'!$C$5:$D$93,2,FALSE)</f>
        <v>57</v>
      </c>
      <c r="I5" s="10">
        <f t="shared" ref="I5:I13" si="0">G5*2</f>
        <v>10</v>
      </c>
      <c r="J5" s="10">
        <f t="shared" ref="J5:J13" si="1">G5*10</f>
        <v>50</v>
      </c>
      <c r="K5" s="10">
        <v>25</v>
      </c>
      <c r="L5" s="10">
        <f t="shared" ref="L5:L13" si="2">G5*H5+I5+J5+K5</f>
        <v>370</v>
      </c>
    </row>
    <row r="6" spans="1:12">
      <c r="A6" s="3">
        <v>3</v>
      </c>
      <c r="B6" s="3" t="s">
        <v>2</v>
      </c>
      <c r="C6" s="3" t="s">
        <v>19</v>
      </c>
      <c r="D6" s="3" t="s">
        <v>3</v>
      </c>
      <c r="E6" s="4" t="s">
        <v>36</v>
      </c>
      <c r="F6" s="3" t="s">
        <v>28</v>
      </c>
      <c r="G6" s="3">
        <v>4</v>
      </c>
      <c r="H6" s="10">
        <f>VLOOKUP(F6,'[1]DHP INTERNATIONAL'!$C$5:$D$93,2,FALSE)</f>
        <v>73.5</v>
      </c>
      <c r="I6" s="10">
        <f t="shared" si="0"/>
        <v>8</v>
      </c>
      <c r="J6" s="10">
        <f t="shared" si="1"/>
        <v>40</v>
      </c>
      <c r="K6" s="10">
        <v>25</v>
      </c>
      <c r="L6" s="10">
        <f t="shared" si="2"/>
        <v>367</v>
      </c>
    </row>
    <row r="7" spans="1:12">
      <c r="A7" s="3">
        <v>4</v>
      </c>
      <c r="B7" s="3" t="s">
        <v>2</v>
      </c>
      <c r="C7" s="3" t="s">
        <v>20</v>
      </c>
      <c r="D7" s="3" t="s">
        <v>4</v>
      </c>
      <c r="E7" s="4" t="s">
        <v>36</v>
      </c>
      <c r="F7" s="3" t="s">
        <v>29</v>
      </c>
      <c r="G7" s="3">
        <v>4</v>
      </c>
      <c r="H7" s="10">
        <f>VLOOKUP(F7,'[1]DHP INTERNATIONAL'!$C$5:$D$93,2,FALSE)</f>
        <v>57</v>
      </c>
      <c r="I7" s="10">
        <f t="shared" si="0"/>
        <v>8</v>
      </c>
      <c r="J7" s="10">
        <f t="shared" si="1"/>
        <v>40</v>
      </c>
      <c r="K7" s="10">
        <v>25</v>
      </c>
      <c r="L7" s="10">
        <f t="shared" si="2"/>
        <v>301</v>
      </c>
    </row>
    <row r="8" spans="1:12">
      <c r="A8" s="3">
        <v>5</v>
      </c>
      <c r="B8" s="3" t="s">
        <v>2</v>
      </c>
      <c r="C8" s="3" t="s">
        <v>21</v>
      </c>
      <c r="D8" s="3" t="s">
        <v>5</v>
      </c>
      <c r="E8" s="4" t="s">
        <v>36</v>
      </c>
      <c r="F8" s="3" t="s">
        <v>30</v>
      </c>
      <c r="G8" s="3">
        <v>7</v>
      </c>
      <c r="H8" s="10">
        <f>VLOOKUP(F8,'[1]DHP INTERNATIONAL'!$C$5:$D$93,2,FALSE)</f>
        <v>63.5</v>
      </c>
      <c r="I8" s="10">
        <f t="shared" si="0"/>
        <v>14</v>
      </c>
      <c r="J8" s="10">
        <f t="shared" si="1"/>
        <v>70</v>
      </c>
      <c r="K8" s="10">
        <v>25</v>
      </c>
      <c r="L8" s="10">
        <f t="shared" si="2"/>
        <v>553.5</v>
      </c>
    </row>
    <row r="9" spans="1:12">
      <c r="A9" s="3">
        <v>6</v>
      </c>
      <c r="B9" s="3" t="s">
        <v>6</v>
      </c>
      <c r="C9" s="3" t="s">
        <v>22</v>
      </c>
      <c r="D9" s="3" t="s">
        <v>7</v>
      </c>
      <c r="E9" s="4" t="s">
        <v>36</v>
      </c>
      <c r="F9" s="3" t="s">
        <v>31</v>
      </c>
      <c r="G9" s="3">
        <v>4</v>
      </c>
      <c r="H9" s="10">
        <f>VLOOKUP(F9,'[1]DHP INTERNATIONAL'!$C$5:$D$93,2,FALSE)</f>
        <v>63.5</v>
      </c>
      <c r="I9" s="10">
        <f t="shared" si="0"/>
        <v>8</v>
      </c>
      <c r="J9" s="10">
        <f t="shared" si="1"/>
        <v>40</v>
      </c>
      <c r="K9" s="10">
        <v>25</v>
      </c>
      <c r="L9" s="10">
        <f t="shared" si="2"/>
        <v>327</v>
      </c>
    </row>
    <row r="10" spans="1:12">
      <c r="A10" s="3">
        <v>7</v>
      </c>
      <c r="B10" s="3" t="s">
        <v>8</v>
      </c>
      <c r="C10" s="3" t="s">
        <v>23</v>
      </c>
      <c r="D10" s="3" t="s">
        <v>9</v>
      </c>
      <c r="E10" s="4" t="s">
        <v>36</v>
      </c>
      <c r="F10" s="3" t="s">
        <v>32</v>
      </c>
      <c r="G10" s="3">
        <v>4</v>
      </c>
      <c r="H10" s="10">
        <f>VLOOKUP(F10,'[1]DHP INTERNATIONAL'!$C$5:$D$93,2,FALSE)</f>
        <v>70</v>
      </c>
      <c r="I10" s="10">
        <f t="shared" si="0"/>
        <v>8</v>
      </c>
      <c r="J10" s="10">
        <f t="shared" si="1"/>
        <v>40</v>
      </c>
      <c r="K10" s="10">
        <v>25</v>
      </c>
      <c r="L10" s="10">
        <f t="shared" si="2"/>
        <v>353</v>
      </c>
    </row>
    <row r="11" spans="1:12">
      <c r="A11" s="3">
        <v>8</v>
      </c>
      <c r="B11" s="3" t="s">
        <v>10</v>
      </c>
      <c r="C11" s="3" t="s">
        <v>24</v>
      </c>
      <c r="D11" s="3" t="s">
        <v>11</v>
      </c>
      <c r="E11" s="4" t="s">
        <v>36</v>
      </c>
      <c r="F11" s="3" t="s">
        <v>33</v>
      </c>
      <c r="G11" s="3">
        <v>6</v>
      </c>
      <c r="H11" s="10">
        <f>VLOOKUP(F11,'[1]DHP INTERNATIONAL'!$C$5:$D$93,2,FALSE)</f>
        <v>63.5</v>
      </c>
      <c r="I11" s="10">
        <f t="shared" si="0"/>
        <v>12</v>
      </c>
      <c r="J11" s="10">
        <f t="shared" si="1"/>
        <v>60</v>
      </c>
      <c r="K11" s="10">
        <v>25</v>
      </c>
      <c r="L11" s="10">
        <f t="shared" si="2"/>
        <v>478</v>
      </c>
    </row>
    <row r="12" spans="1:12">
      <c r="A12" s="3">
        <v>9</v>
      </c>
      <c r="B12" s="3" t="s">
        <v>12</v>
      </c>
      <c r="C12" s="3" t="s">
        <v>25</v>
      </c>
      <c r="D12" s="3" t="s">
        <v>13</v>
      </c>
      <c r="E12" s="4" t="s">
        <v>36</v>
      </c>
      <c r="F12" s="3" t="s">
        <v>34</v>
      </c>
      <c r="G12" s="3">
        <v>4</v>
      </c>
      <c r="H12" s="10">
        <f>VLOOKUP(F12,'[1]DHP INTERNATIONAL'!$C$5:$D$93,2,FALSE)</f>
        <v>63.5</v>
      </c>
      <c r="I12" s="10">
        <f t="shared" si="0"/>
        <v>8</v>
      </c>
      <c r="J12" s="10">
        <f t="shared" si="1"/>
        <v>40</v>
      </c>
      <c r="K12" s="10">
        <v>25</v>
      </c>
      <c r="L12" s="10">
        <f t="shared" si="2"/>
        <v>327</v>
      </c>
    </row>
    <row r="13" spans="1:12">
      <c r="A13" s="3">
        <v>10</v>
      </c>
      <c r="B13" s="3" t="s">
        <v>14</v>
      </c>
      <c r="C13" s="3" t="s">
        <v>26</v>
      </c>
      <c r="D13" s="3" t="s">
        <v>15</v>
      </c>
      <c r="E13" s="4" t="s">
        <v>36</v>
      </c>
      <c r="F13" s="3" t="s">
        <v>29</v>
      </c>
      <c r="G13" s="3">
        <v>11</v>
      </c>
      <c r="H13" s="10">
        <f>VLOOKUP(F13,'[1]DHP INTERNATIONAL'!$C$5:$D$93,2,FALSE)</f>
        <v>57</v>
      </c>
      <c r="I13" s="10">
        <f t="shared" si="0"/>
        <v>22</v>
      </c>
      <c r="J13" s="10">
        <f t="shared" si="1"/>
        <v>110</v>
      </c>
      <c r="K13" s="10">
        <v>25</v>
      </c>
      <c r="L13" s="10">
        <f>G13*H13+I13+J13+K13</f>
        <v>784</v>
      </c>
    </row>
    <row r="14" spans="1:12" s="9" customFormat="1">
      <c r="A14" s="11" t="s">
        <v>54</v>
      </c>
      <c r="B14" s="12"/>
      <c r="C14" s="12"/>
      <c r="D14" s="12"/>
      <c r="E14" s="12"/>
      <c r="F14" s="12"/>
      <c r="G14" s="12"/>
      <c r="H14" s="13"/>
      <c r="I14" s="13"/>
      <c r="J14" s="13"/>
      <c r="K14" s="14"/>
      <c r="L14" s="8">
        <f>ROUND(SUM(L4:L13),0)</f>
        <v>4414</v>
      </c>
    </row>
    <row r="15" spans="1:12" s="9" customFormat="1" ht="30" customHeight="1">
      <c r="A15" s="15" t="s">
        <v>51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  <c r="L15" s="16"/>
    </row>
    <row r="16" spans="1:12" s="9" customFormat="1" ht="30" customHeight="1">
      <c r="A16" s="15" t="s">
        <v>52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  <c r="L16" s="16"/>
    </row>
    <row r="17" spans="7:7">
      <c r="G17" s="2">
        <f>SUM(G4:G13)</f>
        <v>56</v>
      </c>
    </row>
  </sheetData>
  <sortState ref="B2:G12">
    <sortCondition ref="B2"/>
  </sortState>
  <mergeCells count="7">
    <mergeCell ref="A14:K14"/>
    <mergeCell ref="A15:L15"/>
    <mergeCell ref="A16:L16"/>
    <mergeCell ref="A1:H1"/>
    <mergeCell ref="I1:L1"/>
    <mergeCell ref="A2:H2"/>
    <mergeCell ref="I2:L2"/>
  </mergeCells>
  <conditionalFormatting sqref="C14:C16">
    <cfRule type="duplicateValues" dxfId="0" priority="1"/>
  </conditionalFormatting>
  <pageMargins left="0.46" right="0.4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2025-08-16T03:45:54Z</cp:lastPrinted>
  <dcterms:created xsi:type="dcterms:W3CDTF">2025-08-11T10:40:50Z</dcterms:created>
  <dcterms:modified xsi:type="dcterms:W3CDTF">2025-08-16T03:45:56Z</dcterms:modified>
</cp:coreProperties>
</file>