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definedNames>
    <definedName name="_xlnm._FilterDatabase" localSheetId="0" hidden="1">Invoice!$I$1:$I$28</definedName>
  </definedNames>
  <calcPr calcId="124519"/>
</workbook>
</file>

<file path=xl/calcChain.xml><?xml version="1.0" encoding="utf-8"?>
<calcChain xmlns="http://schemas.openxmlformats.org/spreadsheetml/2006/main">
  <c r="M5" i="1"/>
  <c r="M6"/>
  <c r="M7"/>
  <c r="M8"/>
  <c r="M9"/>
  <c r="M10"/>
  <c r="M11"/>
  <c r="M12"/>
  <c r="M13"/>
  <c r="M14"/>
  <c r="M15"/>
  <c r="M16"/>
  <c r="M17"/>
  <c r="M18"/>
  <c r="M19"/>
  <c r="M20"/>
  <c r="M21"/>
  <c r="M4"/>
  <c r="M22" s="1"/>
  <c r="K5"/>
  <c r="K6"/>
  <c r="K7"/>
  <c r="K8"/>
  <c r="K9"/>
  <c r="K10"/>
  <c r="K11"/>
  <c r="K12"/>
  <c r="K13"/>
  <c r="K14"/>
  <c r="K15"/>
  <c r="K16"/>
  <c r="K17"/>
  <c r="K18"/>
  <c r="K19"/>
  <c r="K20"/>
  <c r="K21"/>
  <c r="K4"/>
  <c r="J5"/>
  <c r="J6"/>
  <c r="J7"/>
  <c r="J8"/>
  <c r="J9"/>
  <c r="J10"/>
  <c r="J11"/>
  <c r="J12"/>
  <c r="J13"/>
  <c r="J14"/>
  <c r="J15"/>
  <c r="J16"/>
  <c r="J17"/>
  <c r="J18"/>
  <c r="J19"/>
  <c r="J20"/>
  <c r="J21"/>
  <c r="J4"/>
  <c r="I17"/>
  <c r="I16"/>
  <c r="I15"/>
  <c r="I14"/>
  <c r="I13"/>
  <c r="I12"/>
  <c r="I6"/>
  <c r="I5" l="1"/>
  <c r="I7"/>
  <c r="I8"/>
  <c r="I9"/>
  <c r="I10"/>
  <c r="I11"/>
  <c r="I18"/>
  <c r="I19"/>
  <c r="I20"/>
  <c r="I21"/>
  <c r="I4"/>
</calcChain>
</file>

<file path=xl/sharedStrings.xml><?xml version="1.0" encoding="utf-8"?>
<sst xmlns="http://schemas.openxmlformats.org/spreadsheetml/2006/main" count="128" uniqueCount="75">
  <si>
    <t>Invoice
PRAGATI LOGISTICS,SAMANTA SAHI KHUNTIA LANE,8984191006
GST :21AGHPB9356M1Z9</t>
  </si>
  <si>
    <t>DATE</t>
  </si>
  <si>
    <t xml:space="preserve">PRODUCT </t>
  </si>
  <si>
    <t>CASE</t>
  </si>
  <si>
    <t>RATE</t>
  </si>
  <si>
    <t>DD</t>
  </si>
  <si>
    <t>LR</t>
  </si>
  <si>
    <t>AMOUNT</t>
  </si>
  <si>
    <t>06/4/2024</t>
  </si>
  <si>
    <t>2787</t>
  </si>
  <si>
    <t>GHEE</t>
  </si>
  <si>
    <t>07/4/2024</t>
  </si>
  <si>
    <t>834</t>
  </si>
  <si>
    <t>TIL OIL</t>
  </si>
  <si>
    <t>08/4/2024</t>
  </si>
  <si>
    <t>2790</t>
  </si>
  <si>
    <t>11/4/2024</t>
  </si>
  <si>
    <t>2795</t>
  </si>
  <si>
    <t>13/4/2024</t>
  </si>
  <si>
    <t>2800</t>
  </si>
  <si>
    <t>2799</t>
  </si>
  <si>
    <t>GST to be paid by Consignor under Reverse Charge Mechanism (RCM) as per GST</t>
  </si>
  <si>
    <t>Declaration � Kindly verify and confirm before 05/20/2024 00:00:00</t>
  </si>
  <si>
    <t>Thanking you for your business.
PRAGATI LOGISTICS</t>
  </si>
  <si>
    <t>2814</t>
  </si>
  <si>
    <t>29/4/2024</t>
  </si>
  <si>
    <t>2809</t>
  </si>
  <si>
    <t>24/4/2024</t>
  </si>
  <si>
    <t>SOYA  BARI</t>
  </si>
  <si>
    <t>2803</t>
  </si>
  <si>
    <t>17/4/2024</t>
  </si>
  <si>
    <t>841</t>
  </si>
  <si>
    <t>09/4/2024</t>
  </si>
  <si>
    <t>840</t>
  </si>
  <si>
    <t>2789</t>
  </si>
  <si>
    <t>835</t>
  </si>
  <si>
    <t>836</t>
  </si>
  <si>
    <t>837</t>
  </si>
  <si>
    <t>2786</t>
  </si>
  <si>
    <t>02/4/2024</t>
  </si>
  <si>
    <t>PL/JA/00349</t>
  </si>
  <si>
    <t>PL/JA/00387</t>
  </si>
  <si>
    <t>PL/JA/00446</t>
  </si>
  <si>
    <t>PL/JA/00748</t>
  </si>
  <si>
    <t>PL/JA/00904</t>
  </si>
  <si>
    <t>PL/JA/00903</t>
  </si>
  <si>
    <t>PL/JA/00629</t>
  </si>
  <si>
    <t>PL/JA/00385</t>
  </si>
  <si>
    <t>PL/JA/00383</t>
  </si>
  <si>
    <t>PL/JA/00384</t>
  </si>
  <si>
    <t>PL/JA/00386</t>
  </si>
  <si>
    <t>PL/JA/00473</t>
  </si>
  <si>
    <t>PL/JA/00475</t>
  </si>
  <si>
    <t>PL/JA/01138</t>
  </si>
  <si>
    <t>PL/JA/01841</t>
  </si>
  <si>
    <t>PL/JA/02219</t>
  </si>
  <si>
    <t>SL</t>
  </si>
  <si>
    <t>LR NO</t>
  </si>
  <si>
    <t>INV NO</t>
  </si>
  <si>
    <t>BHADRAK</t>
  </si>
  <si>
    <t>JHARSUGUDA</t>
  </si>
  <si>
    <t>NABARANGPUR</t>
  </si>
  <si>
    <t>KAKIRIGUMA</t>
  </si>
  <si>
    <t>DHENKANAL</t>
  </si>
  <si>
    <t>DEOGARH</t>
  </si>
  <si>
    <t>KUCHINDA</t>
  </si>
  <si>
    <t>KORAPUT</t>
  </si>
  <si>
    <t>BERHAMPUR</t>
  </si>
  <si>
    <t>CTC</t>
  </si>
  <si>
    <t>FROM</t>
  </si>
  <si>
    <t>TO</t>
  </si>
  <si>
    <t>HAM</t>
  </si>
  <si>
    <t xml:space="preserve">TO, 
ABHISTIKA ORGANIC
Address: SHED NO.S 2/185, P-II NIE  PLOT NO-1906 P, K NO 448 JAGATPUR,9437441815
GST No:21ABCFA2059A1ZD
</t>
  </si>
  <si>
    <t>Bill Date:04/30/2024
Bill #:Inv-3992/24-25
TotalAmount:22345.00</t>
  </si>
  <si>
    <t>(RUPEES TWENTY TWO THOUSAND THREE HUNDRED FOURTY FIVE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</si>
</sst>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76200</xdr:rowOff>
    </xdr:from>
    <xdr:to>
      <xdr:col>6</xdr:col>
      <xdr:colOff>247650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76200"/>
          <a:ext cx="37909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MARCH\ABHISTIKA%20ORGANIC%20PVT%20LT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FEBRUARY\ABHISTIKA%20ORGANIC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DEOGARH</v>
          </cell>
          <cell r="G4" t="str">
            <v>GHEE</v>
          </cell>
          <cell r="H4">
            <v>30</v>
          </cell>
          <cell r="I4">
            <v>55</v>
          </cell>
        </row>
        <row r="5">
          <cell r="F5" t="str">
            <v>DEOGARH</v>
          </cell>
          <cell r="G5" t="str">
            <v>TIL OIL</v>
          </cell>
          <cell r="H5">
            <v>17</v>
          </cell>
          <cell r="I5">
            <v>55</v>
          </cell>
        </row>
        <row r="6">
          <cell r="F6" t="str">
            <v>BHADRAK</v>
          </cell>
          <cell r="G6" t="str">
            <v>GHEE</v>
          </cell>
          <cell r="H6">
            <v>10</v>
          </cell>
          <cell r="I6">
            <v>35</v>
          </cell>
        </row>
        <row r="7">
          <cell r="F7" t="str">
            <v>ANANDAPUR</v>
          </cell>
          <cell r="G7" t="str">
            <v>GHEE</v>
          </cell>
          <cell r="H7">
            <v>4</v>
          </cell>
          <cell r="I7">
            <v>35</v>
          </cell>
        </row>
        <row r="8">
          <cell r="F8" t="str">
            <v>ANANDAPUR</v>
          </cell>
          <cell r="G8" t="str">
            <v>SOYA  BARI</v>
          </cell>
          <cell r="H8">
            <v>1</v>
          </cell>
          <cell r="I8">
            <v>35</v>
          </cell>
        </row>
        <row r="9">
          <cell r="F9" t="str">
            <v>NABARANGPUR</v>
          </cell>
          <cell r="G9" t="str">
            <v>GHEE</v>
          </cell>
          <cell r="H9">
            <v>4</v>
          </cell>
          <cell r="I9">
            <v>55</v>
          </cell>
        </row>
        <row r="10">
          <cell r="F10" t="str">
            <v>NABARANGPUR</v>
          </cell>
          <cell r="G10" t="str">
            <v>TIL OIL</v>
          </cell>
          <cell r="H10">
            <v>4</v>
          </cell>
          <cell r="I10">
            <v>55</v>
          </cell>
        </row>
        <row r="11">
          <cell r="F11" t="str">
            <v>NABARANGPUR</v>
          </cell>
          <cell r="G11" t="str">
            <v>CASTROAL OIL</v>
          </cell>
          <cell r="H11">
            <v>4</v>
          </cell>
          <cell r="I11">
            <v>55</v>
          </cell>
        </row>
        <row r="12">
          <cell r="F12" t="str">
            <v>KAMAKHYANAGAR</v>
          </cell>
          <cell r="G12" t="str">
            <v>CASTOR OIL</v>
          </cell>
          <cell r="H12">
            <v>13</v>
          </cell>
          <cell r="I12">
            <v>35</v>
          </cell>
        </row>
        <row r="13">
          <cell r="F13" t="str">
            <v>BORIGUMMA</v>
          </cell>
          <cell r="G13" t="str">
            <v>GHEE</v>
          </cell>
          <cell r="H13">
            <v>15</v>
          </cell>
          <cell r="I13">
            <v>55</v>
          </cell>
        </row>
        <row r="14">
          <cell r="F14" t="str">
            <v>KUCHINDA</v>
          </cell>
          <cell r="G14" t="str">
            <v>GHEE</v>
          </cell>
          <cell r="H14">
            <v>25</v>
          </cell>
          <cell r="I14">
            <v>55</v>
          </cell>
        </row>
        <row r="15">
          <cell r="F15" t="str">
            <v>KUCHINDA</v>
          </cell>
          <cell r="G15" t="str">
            <v>TIL OIL</v>
          </cell>
          <cell r="H15">
            <v>19</v>
          </cell>
          <cell r="I15">
            <v>55</v>
          </cell>
        </row>
        <row r="16">
          <cell r="F16" t="str">
            <v>KUCHINDA</v>
          </cell>
          <cell r="G16" t="str">
            <v>GHEE</v>
          </cell>
          <cell r="H16">
            <v>10</v>
          </cell>
          <cell r="I16">
            <v>55</v>
          </cell>
        </row>
        <row r="17">
          <cell r="F17" t="str">
            <v>KUCHINDA</v>
          </cell>
          <cell r="G17" t="str">
            <v>GHEE</v>
          </cell>
          <cell r="H17">
            <v>14</v>
          </cell>
          <cell r="I17">
            <v>55</v>
          </cell>
        </row>
        <row r="18">
          <cell r="F18" t="str">
            <v>DEOGARH</v>
          </cell>
          <cell r="G18" t="str">
            <v>GHEE</v>
          </cell>
          <cell r="H18">
            <v>27</v>
          </cell>
          <cell r="I18">
            <v>55</v>
          </cell>
        </row>
        <row r="19">
          <cell r="F19" t="str">
            <v>SIMILIGUDA</v>
          </cell>
          <cell r="G19" t="str">
            <v>GHEE</v>
          </cell>
          <cell r="H19">
            <v>50</v>
          </cell>
          <cell r="I19">
            <v>55</v>
          </cell>
        </row>
        <row r="20">
          <cell r="F20" t="str">
            <v>MALKANGIRI</v>
          </cell>
          <cell r="G20" t="str">
            <v>GHEE</v>
          </cell>
          <cell r="H20">
            <v>41</v>
          </cell>
          <cell r="I20">
            <v>55</v>
          </cell>
        </row>
        <row r="21">
          <cell r="F21" t="str">
            <v>MALKANGIRI</v>
          </cell>
          <cell r="G21" t="str">
            <v>TIL OIL</v>
          </cell>
          <cell r="H21">
            <v>5</v>
          </cell>
          <cell r="I21">
            <v>55</v>
          </cell>
        </row>
        <row r="22">
          <cell r="F22" t="str">
            <v>MALKANGIRI</v>
          </cell>
          <cell r="G22" t="str">
            <v>CASTROAL OIL</v>
          </cell>
          <cell r="H22">
            <v>4</v>
          </cell>
          <cell r="I22">
            <v>55</v>
          </cell>
        </row>
        <row r="23">
          <cell r="F23" t="str">
            <v>SERAGADA</v>
          </cell>
          <cell r="G23" t="str">
            <v>TIL OIL</v>
          </cell>
          <cell r="H23">
            <v>48</v>
          </cell>
          <cell r="I23">
            <v>35</v>
          </cell>
        </row>
        <row r="24">
          <cell r="F24" t="str">
            <v>BERHAMPUR</v>
          </cell>
          <cell r="G24" t="str">
            <v>TIL OIL</v>
          </cell>
          <cell r="H24">
            <v>36</v>
          </cell>
          <cell r="I24">
            <v>35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DHENKANAL</v>
          </cell>
          <cell r="G4" t="str">
            <v>GHEE</v>
          </cell>
          <cell r="H4">
            <v>12</v>
          </cell>
          <cell r="I4">
            <v>35</v>
          </cell>
        </row>
        <row r="5">
          <cell r="F5" t="str">
            <v>SIMILIGUDA</v>
          </cell>
          <cell r="G5" t="str">
            <v>GHEE</v>
          </cell>
          <cell r="H5">
            <v>55</v>
          </cell>
          <cell r="I5">
            <v>55</v>
          </cell>
        </row>
        <row r="6">
          <cell r="F6" t="str">
            <v>JHARSUGUDA</v>
          </cell>
          <cell r="G6" t="str">
            <v>GHEE</v>
          </cell>
          <cell r="H6">
            <v>7</v>
          </cell>
          <cell r="I6">
            <v>35</v>
          </cell>
        </row>
        <row r="7">
          <cell r="F7" t="str">
            <v>JHARSUGUDA</v>
          </cell>
          <cell r="G7" t="str">
            <v>TIL OIL</v>
          </cell>
          <cell r="H7">
            <v>6</v>
          </cell>
          <cell r="I7">
            <v>35</v>
          </cell>
        </row>
        <row r="8">
          <cell r="F8" t="str">
            <v>JHARSUGUDA</v>
          </cell>
          <cell r="G8" t="str">
            <v>GHEE</v>
          </cell>
          <cell r="H8">
            <v>13</v>
          </cell>
          <cell r="I8">
            <v>35</v>
          </cell>
        </row>
        <row r="9">
          <cell r="F9" t="str">
            <v>KUCHINDA</v>
          </cell>
          <cell r="G9" t="str">
            <v>GHEE</v>
          </cell>
          <cell r="H9">
            <v>15</v>
          </cell>
          <cell r="I9">
            <v>55</v>
          </cell>
        </row>
        <row r="10">
          <cell r="F10" t="str">
            <v>KUCHINDA</v>
          </cell>
          <cell r="G10" t="str">
            <v>GHEE</v>
          </cell>
          <cell r="H10">
            <v>46</v>
          </cell>
          <cell r="I10">
            <v>55</v>
          </cell>
        </row>
        <row r="11">
          <cell r="F11" t="str">
            <v>KAKIRIGUMA</v>
          </cell>
          <cell r="G11" t="str">
            <v>GHEE</v>
          </cell>
          <cell r="H11">
            <v>12</v>
          </cell>
          <cell r="I11">
            <v>55</v>
          </cell>
        </row>
        <row r="12">
          <cell r="F12" t="str">
            <v>BHADRAK</v>
          </cell>
          <cell r="G12" t="str">
            <v>GHEE</v>
          </cell>
          <cell r="H12">
            <v>16</v>
          </cell>
          <cell r="I12">
            <v>35</v>
          </cell>
        </row>
        <row r="13">
          <cell r="F13" t="str">
            <v>SHERAGADA</v>
          </cell>
          <cell r="G13" t="str">
            <v>TIL OIL</v>
          </cell>
          <cell r="H13">
            <v>47</v>
          </cell>
          <cell r="I13">
            <v>35</v>
          </cell>
        </row>
        <row r="14">
          <cell r="F14" t="str">
            <v>JHARSUGUDA</v>
          </cell>
          <cell r="G14" t="str">
            <v>GHEE</v>
          </cell>
          <cell r="H14">
            <v>14</v>
          </cell>
          <cell r="I14">
            <v>35</v>
          </cell>
        </row>
        <row r="15">
          <cell r="F15" t="str">
            <v>JHARSUGUDA</v>
          </cell>
          <cell r="G15" t="str">
            <v>GHEE</v>
          </cell>
          <cell r="H15">
            <v>13</v>
          </cell>
          <cell r="I15">
            <v>35</v>
          </cell>
        </row>
        <row r="16">
          <cell r="F16" t="str">
            <v>DHENKANAL</v>
          </cell>
          <cell r="G16" t="str">
            <v>GHEE</v>
          </cell>
          <cell r="H16">
            <v>9</v>
          </cell>
          <cell r="I16">
            <v>35</v>
          </cell>
        </row>
        <row r="17">
          <cell r="F17" t="str">
            <v>NABARANGPUR</v>
          </cell>
          <cell r="G17" t="str">
            <v>GHEE</v>
          </cell>
          <cell r="H17">
            <v>70</v>
          </cell>
          <cell r="I17">
            <v>55</v>
          </cell>
        </row>
        <row r="18">
          <cell r="F18" t="str">
            <v>BERHAMPUR</v>
          </cell>
          <cell r="G18" t="str">
            <v>TIL OIL</v>
          </cell>
          <cell r="H18">
            <v>25</v>
          </cell>
          <cell r="I18">
            <v>35</v>
          </cell>
        </row>
        <row r="19">
          <cell r="F19" t="str">
            <v>KORAPUT</v>
          </cell>
          <cell r="G19" t="str">
            <v>GHEE</v>
          </cell>
          <cell r="H19">
            <v>62</v>
          </cell>
          <cell r="I19">
            <v>55</v>
          </cell>
        </row>
        <row r="20">
          <cell r="F20" t="str">
            <v>DEOGARH</v>
          </cell>
          <cell r="G20" t="str">
            <v>GHEE</v>
          </cell>
          <cell r="H20">
            <v>35</v>
          </cell>
          <cell r="I20">
            <v>55</v>
          </cell>
        </row>
        <row r="21">
          <cell r="F21" t="str">
            <v>DEOGARH</v>
          </cell>
          <cell r="G21" t="str">
            <v>TIL OIL</v>
          </cell>
          <cell r="H21">
            <v>10</v>
          </cell>
          <cell r="I21">
            <v>55</v>
          </cell>
        </row>
        <row r="22">
          <cell r="F22" t="str">
            <v>BERHAMPUR</v>
          </cell>
          <cell r="G22" t="str">
            <v>TIL OIL</v>
          </cell>
          <cell r="H22">
            <v>25</v>
          </cell>
          <cell r="I22">
            <v>35</v>
          </cell>
        </row>
        <row r="23">
          <cell r="F23" t="str">
            <v>DEOGARH</v>
          </cell>
          <cell r="G23" t="str">
            <v>GHEE</v>
          </cell>
          <cell r="H23">
            <v>23</v>
          </cell>
          <cell r="I23">
            <v>55</v>
          </cell>
        </row>
        <row r="24">
          <cell r="F24" t="str">
            <v>DEOGARH</v>
          </cell>
          <cell r="G24" t="str">
            <v>SOYA  BARI</v>
          </cell>
          <cell r="H24">
            <v>8</v>
          </cell>
          <cell r="I24">
            <v>55</v>
          </cell>
        </row>
        <row r="25">
          <cell r="F25" t="str">
            <v>DEOGARH</v>
          </cell>
          <cell r="G25" t="str">
            <v>TIL OIL</v>
          </cell>
          <cell r="H25">
            <v>20</v>
          </cell>
          <cell r="I25">
            <v>55</v>
          </cell>
        </row>
        <row r="26">
          <cell r="F26" t="str">
            <v>KORAPUT</v>
          </cell>
          <cell r="G26" t="str">
            <v>GHEE</v>
          </cell>
          <cell r="H26">
            <v>108</v>
          </cell>
          <cell r="I26">
            <v>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tabSelected="1" workbookViewId="0">
      <selection activeCell="O6" sqref="O6"/>
    </sheetView>
  </sheetViews>
  <sheetFormatPr defaultRowHeight="15"/>
  <cols>
    <col min="1" max="1" width="3" style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6" width="15" style="1" bestFit="1" customWidth="1"/>
    <col min="7" max="7" width="10.7109375" style="1" bestFit="1" customWidth="1"/>
    <col min="8" max="8" width="5.42578125" style="1" bestFit="1" customWidth="1"/>
    <col min="9" max="9" width="5.5703125" style="1" bestFit="1" customWidth="1"/>
    <col min="10" max="11" width="6.5703125" style="1" bestFit="1" customWidth="1"/>
    <col min="12" max="12" width="5.5703125" style="1" bestFit="1" customWidth="1"/>
    <col min="13" max="13" width="9.42578125" style="1" bestFit="1" customWidth="1"/>
    <col min="14" max="16384" width="9.140625" style="1"/>
  </cols>
  <sheetData>
    <row r="1" spans="1:13" ht="90" customHeight="1">
      <c r="A1" s="6"/>
      <c r="B1" s="6"/>
      <c r="C1" s="6"/>
      <c r="D1" s="6"/>
      <c r="E1" s="6"/>
      <c r="F1" s="6"/>
      <c r="G1" s="6"/>
      <c r="H1" s="15" t="s">
        <v>0</v>
      </c>
      <c r="I1" s="16"/>
      <c r="J1" s="16"/>
      <c r="K1" s="16"/>
      <c r="L1" s="16"/>
      <c r="M1" s="17"/>
    </row>
    <row r="2" spans="1:13" ht="90" customHeight="1">
      <c r="A2" s="6" t="s">
        <v>72</v>
      </c>
      <c r="B2" s="6"/>
      <c r="C2" s="6"/>
      <c r="D2" s="6"/>
      <c r="E2" s="6"/>
      <c r="F2" s="6"/>
      <c r="G2" s="6"/>
      <c r="H2" s="15" t="s">
        <v>73</v>
      </c>
      <c r="I2" s="16"/>
      <c r="J2" s="16"/>
      <c r="K2" s="16"/>
      <c r="L2" s="16"/>
      <c r="M2" s="17"/>
    </row>
    <row r="3" spans="1:13" s="5" customFormat="1" ht="21" customHeight="1">
      <c r="A3" s="4" t="s">
        <v>56</v>
      </c>
      <c r="B3" s="4" t="s">
        <v>1</v>
      </c>
      <c r="C3" s="4" t="s">
        <v>57</v>
      </c>
      <c r="D3" s="4" t="s">
        <v>58</v>
      </c>
      <c r="E3" s="4" t="s">
        <v>69</v>
      </c>
      <c r="F3" s="4" t="s">
        <v>70</v>
      </c>
      <c r="G3" s="4" t="s">
        <v>2</v>
      </c>
      <c r="H3" s="4" t="s">
        <v>3</v>
      </c>
      <c r="I3" s="4" t="s">
        <v>4</v>
      </c>
      <c r="J3" s="4" t="s">
        <v>71</v>
      </c>
      <c r="K3" s="4" t="s">
        <v>5</v>
      </c>
      <c r="L3" s="4" t="s">
        <v>6</v>
      </c>
      <c r="M3" s="4" t="s">
        <v>7</v>
      </c>
    </row>
    <row r="4" spans="1:13">
      <c r="A4" s="2">
        <v>1</v>
      </c>
      <c r="B4" s="2" t="s">
        <v>39</v>
      </c>
      <c r="C4" s="2" t="s">
        <v>46</v>
      </c>
      <c r="D4" s="2" t="s">
        <v>38</v>
      </c>
      <c r="E4" s="10" t="s">
        <v>68</v>
      </c>
      <c r="F4" s="2" t="s">
        <v>64</v>
      </c>
      <c r="G4" s="2" t="s">
        <v>10</v>
      </c>
      <c r="H4" s="2">
        <v>48</v>
      </c>
      <c r="I4" s="3">
        <f>VLOOKUP(F4,[1]Invoice!$F$4:$I$24,4,FALSE)</f>
        <v>55</v>
      </c>
      <c r="J4" s="3">
        <f>H4*2</f>
        <v>96</v>
      </c>
      <c r="K4" s="3">
        <f>H4*8</f>
        <v>384</v>
      </c>
      <c r="L4" s="3">
        <v>30</v>
      </c>
      <c r="M4" s="3">
        <f>H4*I4+J4+K4+L4</f>
        <v>3150</v>
      </c>
    </row>
    <row r="5" spans="1:13">
      <c r="A5" s="2">
        <v>2</v>
      </c>
      <c r="B5" s="2" t="s">
        <v>8</v>
      </c>
      <c r="C5" s="2" t="s">
        <v>40</v>
      </c>
      <c r="D5" s="2" t="s">
        <v>9</v>
      </c>
      <c r="E5" s="10" t="s">
        <v>68</v>
      </c>
      <c r="F5" s="2" t="s">
        <v>59</v>
      </c>
      <c r="G5" s="2" t="s">
        <v>10</v>
      </c>
      <c r="H5" s="2">
        <v>41</v>
      </c>
      <c r="I5" s="3">
        <f>VLOOKUP(F5,[1]Invoice!$F$4:$I$24,4,FALSE)</f>
        <v>35</v>
      </c>
      <c r="J5" s="3">
        <f>H5*2</f>
        <v>82</v>
      </c>
      <c r="K5" s="3">
        <f>H5*8</f>
        <v>328</v>
      </c>
      <c r="L5" s="3">
        <v>30</v>
      </c>
      <c r="M5" s="3">
        <f t="shared" ref="M5:M21" si="0">H5*I5+J5+K5+L5</f>
        <v>1875</v>
      </c>
    </row>
    <row r="6" spans="1:13">
      <c r="A6" s="2">
        <v>3</v>
      </c>
      <c r="B6" s="2" t="s">
        <v>11</v>
      </c>
      <c r="C6" s="2" t="s">
        <v>41</v>
      </c>
      <c r="D6" s="2" t="s">
        <v>12</v>
      </c>
      <c r="E6" s="10" t="s">
        <v>68</v>
      </c>
      <c r="F6" s="2" t="s">
        <v>60</v>
      </c>
      <c r="G6" s="2" t="s">
        <v>13</v>
      </c>
      <c r="H6" s="2">
        <v>8</v>
      </c>
      <c r="I6" s="3">
        <f>VLOOKUP(F6,[2]Invoice!$F$4:$I$26,4,FALSE)</f>
        <v>35</v>
      </c>
      <c r="J6" s="3">
        <f>H6*2</f>
        <v>16</v>
      </c>
      <c r="K6" s="3">
        <f>H6*8</f>
        <v>64</v>
      </c>
      <c r="L6" s="3">
        <v>30</v>
      </c>
      <c r="M6" s="3">
        <f t="shared" si="0"/>
        <v>390</v>
      </c>
    </row>
    <row r="7" spans="1:13">
      <c r="A7" s="2">
        <v>4</v>
      </c>
      <c r="B7" s="2" t="s">
        <v>11</v>
      </c>
      <c r="C7" s="2" t="s">
        <v>47</v>
      </c>
      <c r="D7" s="2" t="s">
        <v>37</v>
      </c>
      <c r="E7" s="10" t="s">
        <v>68</v>
      </c>
      <c r="F7" s="2" t="s">
        <v>65</v>
      </c>
      <c r="G7" s="2" t="s">
        <v>10</v>
      </c>
      <c r="H7" s="2">
        <v>11</v>
      </c>
      <c r="I7" s="3">
        <f>VLOOKUP(F7,[1]Invoice!$F$4:$I$24,4,FALSE)</f>
        <v>55</v>
      </c>
      <c r="J7" s="3">
        <f>H7*2</f>
        <v>22</v>
      </c>
      <c r="K7" s="3">
        <f>H7*8</f>
        <v>88</v>
      </c>
      <c r="L7" s="3">
        <v>30</v>
      </c>
      <c r="M7" s="3">
        <f t="shared" si="0"/>
        <v>745</v>
      </c>
    </row>
    <row r="8" spans="1:13">
      <c r="A8" s="2">
        <v>5</v>
      </c>
      <c r="B8" s="2" t="s">
        <v>11</v>
      </c>
      <c r="C8" s="2" t="s">
        <v>48</v>
      </c>
      <c r="D8" s="2" t="s">
        <v>36</v>
      </c>
      <c r="E8" s="10" t="s">
        <v>68</v>
      </c>
      <c r="F8" s="2" t="s">
        <v>65</v>
      </c>
      <c r="G8" s="2" t="s">
        <v>10</v>
      </c>
      <c r="H8" s="2">
        <v>10</v>
      </c>
      <c r="I8" s="3">
        <f>VLOOKUP(F8,[1]Invoice!$F$4:$I$24,4,FALSE)</f>
        <v>55</v>
      </c>
      <c r="J8" s="3">
        <f>H8*2</f>
        <v>20</v>
      </c>
      <c r="K8" s="3">
        <f>H8*8</f>
        <v>80</v>
      </c>
      <c r="L8" s="3">
        <v>30</v>
      </c>
      <c r="M8" s="3">
        <f t="shared" si="0"/>
        <v>680</v>
      </c>
    </row>
    <row r="9" spans="1:13">
      <c r="A9" s="2">
        <v>6</v>
      </c>
      <c r="B9" s="2" t="s">
        <v>11</v>
      </c>
      <c r="C9" s="2" t="s">
        <v>49</v>
      </c>
      <c r="D9" s="2" t="s">
        <v>35</v>
      </c>
      <c r="E9" s="10" t="s">
        <v>68</v>
      </c>
      <c r="F9" s="2" t="s">
        <v>65</v>
      </c>
      <c r="G9" s="2" t="s">
        <v>10</v>
      </c>
      <c r="H9" s="2">
        <v>15</v>
      </c>
      <c r="I9" s="3">
        <f>VLOOKUP(F9,[1]Invoice!$F$4:$I$24,4,FALSE)</f>
        <v>55</v>
      </c>
      <c r="J9" s="3">
        <f>H9*2</f>
        <v>30</v>
      </c>
      <c r="K9" s="3">
        <f>H9*8</f>
        <v>120</v>
      </c>
      <c r="L9" s="3">
        <v>30</v>
      </c>
      <c r="M9" s="3">
        <f t="shared" si="0"/>
        <v>1005</v>
      </c>
    </row>
    <row r="10" spans="1:13">
      <c r="A10" s="2">
        <v>1</v>
      </c>
      <c r="B10" s="2" t="s">
        <v>11</v>
      </c>
      <c r="C10" s="2" t="s">
        <v>50</v>
      </c>
      <c r="D10" s="2" t="s">
        <v>34</v>
      </c>
      <c r="E10" s="10" t="s">
        <v>68</v>
      </c>
      <c r="F10" s="2" t="s">
        <v>65</v>
      </c>
      <c r="G10" s="2" t="s">
        <v>10</v>
      </c>
      <c r="H10" s="2">
        <v>28</v>
      </c>
      <c r="I10" s="3">
        <f>VLOOKUP(F10,[1]Invoice!$F$4:$I$24,4,FALSE)</f>
        <v>55</v>
      </c>
      <c r="J10" s="3">
        <f>H10*2</f>
        <v>56</v>
      </c>
      <c r="K10" s="3">
        <f>H10*8</f>
        <v>224</v>
      </c>
      <c r="L10" s="3">
        <v>30</v>
      </c>
      <c r="M10" s="3">
        <f t="shared" si="0"/>
        <v>1850</v>
      </c>
    </row>
    <row r="11" spans="1:13">
      <c r="A11" s="2">
        <v>2</v>
      </c>
      <c r="B11" s="2" t="s">
        <v>14</v>
      </c>
      <c r="C11" s="2" t="s">
        <v>42</v>
      </c>
      <c r="D11" s="2" t="s">
        <v>15</v>
      </c>
      <c r="E11" s="10" t="s">
        <v>68</v>
      </c>
      <c r="F11" s="2" t="s">
        <v>61</v>
      </c>
      <c r="G11" s="2" t="s">
        <v>10</v>
      </c>
      <c r="H11" s="2">
        <v>10</v>
      </c>
      <c r="I11" s="3">
        <f>VLOOKUP(F11,[1]Invoice!$F$4:$I$24,4,FALSE)</f>
        <v>55</v>
      </c>
      <c r="J11" s="3">
        <f>H11*2</f>
        <v>20</v>
      </c>
      <c r="K11" s="3">
        <f>H11*8</f>
        <v>80</v>
      </c>
      <c r="L11" s="3">
        <v>30</v>
      </c>
      <c r="M11" s="3">
        <f t="shared" si="0"/>
        <v>680</v>
      </c>
    </row>
    <row r="12" spans="1:13">
      <c r="A12" s="2">
        <v>3</v>
      </c>
      <c r="B12" s="2" t="s">
        <v>32</v>
      </c>
      <c r="C12" s="2" t="s">
        <v>51</v>
      </c>
      <c r="D12" s="2" t="s">
        <v>33</v>
      </c>
      <c r="E12" s="10" t="s">
        <v>68</v>
      </c>
      <c r="F12" s="2" t="s">
        <v>60</v>
      </c>
      <c r="G12" s="2" t="s">
        <v>10</v>
      </c>
      <c r="H12" s="2">
        <v>10</v>
      </c>
      <c r="I12" s="3">
        <f>VLOOKUP(F12,[2]Invoice!$F$4:$I$26,4,FALSE)</f>
        <v>35</v>
      </c>
      <c r="J12" s="3">
        <f>H12*2</f>
        <v>20</v>
      </c>
      <c r="K12" s="3">
        <f>H12*8</f>
        <v>80</v>
      </c>
      <c r="L12" s="3">
        <v>30</v>
      </c>
      <c r="M12" s="3">
        <f t="shared" si="0"/>
        <v>480</v>
      </c>
    </row>
    <row r="13" spans="1:13">
      <c r="A13" s="2">
        <v>4</v>
      </c>
      <c r="B13" s="2" t="s">
        <v>32</v>
      </c>
      <c r="C13" s="2" t="s">
        <v>52</v>
      </c>
      <c r="D13" s="2" t="s">
        <v>31</v>
      </c>
      <c r="E13" s="10" t="s">
        <v>68</v>
      </c>
      <c r="F13" s="2" t="s">
        <v>60</v>
      </c>
      <c r="G13" s="2" t="s">
        <v>10</v>
      </c>
      <c r="H13" s="2">
        <v>7</v>
      </c>
      <c r="I13" s="3">
        <f>VLOOKUP(F13,[2]Invoice!$F$4:$I$26,4,FALSE)</f>
        <v>35</v>
      </c>
      <c r="J13" s="3">
        <f>H13*2</f>
        <v>14</v>
      </c>
      <c r="K13" s="3">
        <f>H13*8</f>
        <v>56</v>
      </c>
      <c r="L13" s="3">
        <v>30</v>
      </c>
      <c r="M13" s="3">
        <f t="shared" si="0"/>
        <v>345</v>
      </c>
    </row>
    <row r="14" spans="1:13">
      <c r="A14" s="2">
        <v>5</v>
      </c>
      <c r="B14" s="2" t="s">
        <v>16</v>
      </c>
      <c r="C14" s="2" t="s">
        <v>43</v>
      </c>
      <c r="D14" s="2" t="s">
        <v>17</v>
      </c>
      <c r="E14" s="10" t="s">
        <v>68</v>
      </c>
      <c r="F14" s="2" t="s">
        <v>62</v>
      </c>
      <c r="G14" s="2" t="s">
        <v>10</v>
      </c>
      <c r="H14" s="2">
        <v>13</v>
      </c>
      <c r="I14" s="3">
        <f>VLOOKUP(F14,[2]Invoice!$F$4:$I$26,4,FALSE)</f>
        <v>55</v>
      </c>
      <c r="J14" s="3">
        <f>H14*2</f>
        <v>26</v>
      </c>
      <c r="K14" s="3">
        <f>H14*8</f>
        <v>104</v>
      </c>
      <c r="L14" s="3">
        <v>30</v>
      </c>
      <c r="M14" s="3">
        <f t="shared" si="0"/>
        <v>875</v>
      </c>
    </row>
    <row r="15" spans="1:13">
      <c r="A15" s="2">
        <v>6</v>
      </c>
      <c r="B15" s="2" t="s">
        <v>18</v>
      </c>
      <c r="C15" s="2" t="s">
        <v>44</v>
      </c>
      <c r="D15" s="2" t="s">
        <v>19</v>
      </c>
      <c r="E15" s="10" t="s">
        <v>68</v>
      </c>
      <c r="F15" s="2" t="s">
        <v>63</v>
      </c>
      <c r="G15" s="2" t="s">
        <v>10</v>
      </c>
      <c r="H15" s="2">
        <v>10</v>
      </c>
      <c r="I15" s="3">
        <f>VLOOKUP(F15,[2]Invoice!$F$4:$I$26,4,FALSE)</f>
        <v>35</v>
      </c>
      <c r="J15" s="3">
        <f>H15*2</f>
        <v>20</v>
      </c>
      <c r="K15" s="3">
        <f>H15*8</f>
        <v>80</v>
      </c>
      <c r="L15" s="3">
        <v>30</v>
      </c>
      <c r="M15" s="3">
        <f t="shared" si="0"/>
        <v>480</v>
      </c>
    </row>
    <row r="16" spans="1:13">
      <c r="A16" s="2">
        <v>7</v>
      </c>
      <c r="B16" s="2" t="s">
        <v>18</v>
      </c>
      <c r="C16" s="2" t="s">
        <v>45</v>
      </c>
      <c r="D16" s="2" t="s">
        <v>20</v>
      </c>
      <c r="E16" s="10" t="s">
        <v>68</v>
      </c>
      <c r="F16" s="2" t="s">
        <v>63</v>
      </c>
      <c r="G16" s="2" t="s">
        <v>10</v>
      </c>
      <c r="H16" s="2">
        <v>10</v>
      </c>
      <c r="I16" s="3">
        <f>VLOOKUP(F16,[2]Invoice!$F$4:$I$26,4,FALSE)</f>
        <v>35</v>
      </c>
      <c r="J16" s="3">
        <f>H16*2</f>
        <v>20</v>
      </c>
      <c r="K16" s="3">
        <f>H16*8</f>
        <v>80</v>
      </c>
      <c r="L16" s="3">
        <v>30</v>
      </c>
      <c r="M16" s="3">
        <f t="shared" si="0"/>
        <v>480</v>
      </c>
    </row>
    <row r="17" spans="1:13">
      <c r="A17" s="2">
        <v>8</v>
      </c>
      <c r="B17" s="2" t="s">
        <v>30</v>
      </c>
      <c r="C17" s="2" t="s">
        <v>53</v>
      </c>
      <c r="D17" s="2" t="s">
        <v>29</v>
      </c>
      <c r="E17" s="10" t="s">
        <v>68</v>
      </c>
      <c r="F17" s="2" t="s">
        <v>66</v>
      </c>
      <c r="G17" s="2" t="s">
        <v>10</v>
      </c>
      <c r="H17" s="2">
        <v>75</v>
      </c>
      <c r="I17" s="3">
        <f>VLOOKUP(F17,[2]Invoice!$F$4:$I$26,4,FALSE)</f>
        <v>55</v>
      </c>
      <c r="J17" s="3">
        <f>H17*2</f>
        <v>150</v>
      </c>
      <c r="K17" s="3">
        <f>H17*8</f>
        <v>600</v>
      </c>
      <c r="L17" s="3">
        <v>30</v>
      </c>
      <c r="M17" s="3">
        <f t="shared" si="0"/>
        <v>4905</v>
      </c>
    </row>
    <row r="18" spans="1:13" ht="15" customHeight="1">
      <c r="A18" s="2">
        <v>9</v>
      </c>
      <c r="B18" s="2" t="s">
        <v>27</v>
      </c>
      <c r="C18" s="2" t="s">
        <v>54</v>
      </c>
      <c r="D18" s="2" t="s">
        <v>26</v>
      </c>
      <c r="E18" s="10" t="s">
        <v>68</v>
      </c>
      <c r="F18" s="2" t="s">
        <v>64</v>
      </c>
      <c r="G18" s="2" t="s">
        <v>10</v>
      </c>
      <c r="H18" s="2">
        <v>22</v>
      </c>
      <c r="I18" s="3">
        <f>VLOOKUP(F18,[1]Invoice!$F$4:$I$24,4,FALSE)</f>
        <v>55</v>
      </c>
      <c r="J18" s="3">
        <f>H18*2</f>
        <v>44</v>
      </c>
      <c r="K18" s="3">
        <f>H18*8</f>
        <v>176</v>
      </c>
      <c r="L18" s="3">
        <v>30</v>
      </c>
      <c r="M18" s="3">
        <f t="shared" si="0"/>
        <v>1460</v>
      </c>
    </row>
    <row r="19" spans="1:13" ht="17.25" customHeight="1">
      <c r="A19" s="2">
        <v>10</v>
      </c>
      <c r="B19" s="2" t="s">
        <v>27</v>
      </c>
      <c r="C19" s="2" t="s">
        <v>54</v>
      </c>
      <c r="D19" s="2" t="s">
        <v>26</v>
      </c>
      <c r="E19" s="10" t="s">
        <v>68</v>
      </c>
      <c r="F19" s="2" t="s">
        <v>64</v>
      </c>
      <c r="G19" s="2" t="s">
        <v>28</v>
      </c>
      <c r="H19" s="2">
        <v>6</v>
      </c>
      <c r="I19" s="3">
        <f>VLOOKUP(F19,[1]Invoice!$F$4:$I$24,4,FALSE)</f>
        <v>55</v>
      </c>
      <c r="J19" s="3">
        <f>H19*2</f>
        <v>12</v>
      </c>
      <c r="K19" s="3">
        <f>H19*8</f>
        <v>48</v>
      </c>
      <c r="L19" s="3"/>
      <c r="M19" s="3">
        <f t="shared" si="0"/>
        <v>390</v>
      </c>
    </row>
    <row r="20" spans="1:13" ht="15" customHeight="1">
      <c r="A20" s="2">
        <v>11</v>
      </c>
      <c r="B20" s="2" t="s">
        <v>27</v>
      </c>
      <c r="C20" s="2" t="s">
        <v>54</v>
      </c>
      <c r="D20" s="2" t="s">
        <v>26</v>
      </c>
      <c r="E20" s="10" t="s">
        <v>68</v>
      </c>
      <c r="F20" s="2" t="s">
        <v>64</v>
      </c>
      <c r="G20" s="2" t="s">
        <v>13</v>
      </c>
      <c r="H20" s="2">
        <v>25</v>
      </c>
      <c r="I20" s="3">
        <f>VLOOKUP(F20,[1]Invoice!$F$4:$I$24,4,FALSE)</f>
        <v>55</v>
      </c>
      <c r="J20" s="3">
        <f>H20*2</f>
        <v>50</v>
      </c>
      <c r="K20" s="3">
        <f>H20*8</f>
        <v>200</v>
      </c>
      <c r="L20" s="3"/>
      <c r="M20" s="3">
        <f t="shared" si="0"/>
        <v>1625</v>
      </c>
    </row>
    <row r="21" spans="1:13">
      <c r="A21" s="2">
        <v>12</v>
      </c>
      <c r="B21" s="2" t="s">
        <v>25</v>
      </c>
      <c r="C21" s="2" t="s">
        <v>55</v>
      </c>
      <c r="D21" s="2" t="s">
        <v>24</v>
      </c>
      <c r="E21" s="10" t="s">
        <v>68</v>
      </c>
      <c r="F21" s="2" t="s">
        <v>67</v>
      </c>
      <c r="G21" s="2" t="s">
        <v>13</v>
      </c>
      <c r="H21" s="2">
        <v>20</v>
      </c>
      <c r="I21" s="3">
        <f>VLOOKUP(F21,[1]Invoice!$F$4:$I$24,4,FALSE)</f>
        <v>35</v>
      </c>
      <c r="J21" s="3">
        <f>H21*2</f>
        <v>40</v>
      </c>
      <c r="K21" s="3">
        <f>H21*8</f>
        <v>160</v>
      </c>
      <c r="L21" s="3">
        <v>30</v>
      </c>
      <c r="M21" s="3">
        <f t="shared" si="0"/>
        <v>930</v>
      </c>
    </row>
    <row r="22" spans="1:13">
      <c r="A22" s="11" t="s">
        <v>74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3"/>
      <c r="M22" s="14">
        <f>SUM(M4:M21)</f>
        <v>22345</v>
      </c>
    </row>
    <row r="23" spans="1:13" s="9" customFormat="1">
      <c r="A23" s="6" t="s">
        <v>21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8"/>
    </row>
    <row r="24" spans="1:13" s="9" customFormat="1">
      <c r="A24" s="6" t="s">
        <v>22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8"/>
    </row>
    <row r="25" spans="1:13" s="9" customFormat="1" ht="30" customHeight="1">
      <c r="A25" s="7" t="s">
        <v>23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8"/>
    </row>
    <row r="26" spans="1:13" s="9" customFormat="1"/>
    <row r="27" spans="1:13" s="9" customFormat="1"/>
    <row r="28" spans="1:13" s="9" customFormat="1"/>
  </sheetData>
  <sortState ref="B4:M21">
    <sortCondition ref="B4"/>
  </sortState>
  <mergeCells count="8">
    <mergeCell ref="A22:L22"/>
    <mergeCell ref="H1:M1"/>
    <mergeCell ref="H2:M2"/>
    <mergeCell ref="A23:L23"/>
    <mergeCell ref="A24:L24"/>
    <mergeCell ref="A25:L25"/>
    <mergeCell ref="A1:G1"/>
    <mergeCell ref="A2:G2"/>
  </mergeCells>
  <conditionalFormatting sqref="C1:C21 C2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2024-05-09T07:17:48Z</dcterms:created>
  <dcterms:modified xsi:type="dcterms:W3CDTF">2024-05-09T07:17:49Z</dcterms:modified>
</cp:coreProperties>
</file>